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35" windowHeight="8385"/>
  </bookViews>
  <sheets>
    <sheet name="Citlivostní analýza" sheetId="1" r:id="rId1"/>
    <sheet name="Jednokriteriální" sheetId="2" r:id="rId2"/>
    <sheet name="Jednokriteriální (2)" sheetId="3" r:id="rId3"/>
    <sheet name="Vícekriteriální" sheetId="4" r:id="rId4"/>
  </sheets>
  <calcPr calcId="145621"/>
</workbook>
</file>

<file path=xl/calcChain.xml><?xml version="1.0" encoding="utf-8"?>
<calcChain xmlns="http://schemas.openxmlformats.org/spreadsheetml/2006/main">
  <c r="L40" i="2" l="1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B11" i="2"/>
  <c r="L10" i="2"/>
  <c r="K10" i="2"/>
  <c r="L9" i="2"/>
  <c r="K9" i="2"/>
  <c r="L8" i="2"/>
  <c r="K8" i="2"/>
  <c r="L7" i="2"/>
  <c r="K7" i="2"/>
  <c r="B7" i="2"/>
  <c r="L6" i="2"/>
  <c r="K6" i="2"/>
  <c r="L5" i="2"/>
  <c r="K5" i="2"/>
  <c r="J5" i="2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B11" i="3"/>
  <c r="O10" i="3"/>
  <c r="N10" i="3"/>
  <c r="O9" i="3"/>
  <c r="N9" i="3"/>
  <c r="O8" i="3"/>
  <c r="N8" i="3"/>
  <c r="O7" i="3"/>
  <c r="N7" i="3"/>
  <c r="B7" i="3"/>
  <c r="O6" i="3"/>
  <c r="N6" i="3"/>
  <c r="O5" i="3"/>
  <c r="N5" i="3"/>
  <c r="M5" i="3"/>
  <c r="P5" i="3" s="1"/>
  <c r="M6" i="3" s="1"/>
  <c r="P6" i="3" s="1"/>
  <c r="M7" i="3" s="1"/>
  <c r="P7" i="3" s="1"/>
  <c r="M8" i="3" s="1"/>
  <c r="P8" i="3" s="1"/>
  <c r="M9" i="3" s="1"/>
  <c r="P9" i="3" s="1"/>
  <c r="M10" i="3" s="1"/>
  <c r="P10" i="3" s="1"/>
  <c r="M11" i="3" s="1"/>
  <c r="P11" i="3" s="1"/>
  <c r="M12" i="3" s="1"/>
  <c r="P12" i="3" s="1"/>
  <c r="M13" i="3" s="1"/>
  <c r="P13" i="3" s="1"/>
  <c r="M14" i="3" s="1"/>
  <c r="P14" i="3" s="1"/>
  <c r="M15" i="3" s="1"/>
  <c r="P15" i="3" s="1"/>
  <c r="M16" i="3" s="1"/>
  <c r="P16" i="3" s="1"/>
  <c r="M17" i="3" s="1"/>
  <c r="P17" i="3" s="1"/>
  <c r="M18" i="3" s="1"/>
  <c r="P18" i="3" s="1"/>
  <c r="M19" i="3" s="1"/>
  <c r="P19" i="3" s="1"/>
  <c r="M20" i="3" s="1"/>
  <c r="P20" i="3" s="1"/>
  <c r="M21" i="3" s="1"/>
  <c r="P21" i="3" s="1"/>
  <c r="M22" i="3" s="1"/>
  <c r="P22" i="3" s="1"/>
  <c r="M23" i="3" s="1"/>
  <c r="P23" i="3" s="1"/>
  <c r="M24" i="3" s="1"/>
  <c r="P24" i="3" s="1"/>
  <c r="M25" i="3" s="1"/>
  <c r="P25" i="3" s="1"/>
  <c r="M26" i="3" s="1"/>
  <c r="P26" i="3" s="1"/>
  <c r="M27" i="3" s="1"/>
  <c r="P27" i="3" s="1"/>
  <c r="M28" i="3" s="1"/>
  <c r="P28" i="3" s="1"/>
  <c r="M29" i="3" s="1"/>
  <c r="P29" i="3" s="1"/>
  <c r="M30" i="3" s="1"/>
  <c r="P30" i="3" s="1"/>
  <c r="M31" i="3" s="1"/>
  <c r="P31" i="3" s="1"/>
  <c r="M32" i="3" s="1"/>
  <c r="P32" i="3" s="1"/>
  <c r="M33" i="3" s="1"/>
  <c r="P33" i="3" s="1"/>
  <c r="M34" i="3" s="1"/>
  <c r="P34" i="3" s="1"/>
  <c r="M35" i="3" s="1"/>
  <c r="P35" i="3" s="1"/>
  <c r="M36" i="3" s="1"/>
  <c r="P36" i="3" s="1"/>
  <c r="M37" i="3" s="1"/>
  <c r="P37" i="3" s="1"/>
  <c r="M38" i="3" s="1"/>
  <c r="P38" i="3" s="1"/>
  <c r="M39" i="3" s="1"/>
  <c r="P39" i="3" s="1"/>
  <c r="M40" i="3" s="1"/>
  <c r="P40" i="3" s="1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B11" i="4"/>
  <c r="P10" i="4"/>
  <c r="O10" i="4"/>
  <c r="P9" i="4"/>
  <c r="O9" i="4"/>
  <c r="P8" i="4"/>
  <c r="O8" i="4"/>
  <c r="P7" i="4"/>
  <c r="O7" i="4"/>
  <c r="B7" i="4"/>
  <c r="P6" i="4"/>
  <c r="O6" i="4"/>
  <c r="P5" i="4"/>
  <c r="O5" i="4"/>
  <c r="N5" i="4"/>
  <c r="Q5" i="4" s="1"/>
  <c r="N6" i="4" s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B11" i="1"/>
  <c r="G10" i="1"/>
  <c r="F10" i="1"/>
  <c r="G9" i="1"/>
  <c r="F9" i="1"/>
  <c r="G8" i="1"/>
  <c r="F8" i="1"/>
  <c r="G7" i="1"/>
  <c r="F7" i="1"/>
  <c r="B7" i="1"/>
  <c r="G6" i="1"/>
  <c r="F6" i="1"/>
  <c r="G5" i="1"/>
  <c r="G41" i="1" s="1"/>
  <c r="B9" i="1" s="1"/>
  <c r="F5" i="1"/>
  <c r="E5" i="1"/>
  <c r="H5" i="1" s="1"/>
  <c r="E6" i="1" s="1"/>
  <c r="O41" i="3" l="1"/>
  <c r="B9" i="3" s="1"/>
  <c r="H6" i="1"/>
  <c r="E7" i="1" s="1"/>
  <c r="H7" i="1" s="1"/>
  <c r="E8" i="1" s="1"/>
  <c r="H8" i="1" s="1"/>
  <c r="E9" i="1" s="1"/>
  <c r="H9" i="1" s="1"/>
  <c r="E10" i="1" s="1"/>
  <c r="H10" i="1" s="1"/>
  <c r="E11" i="1" s="1"/>
  <c r="H11" i="1" s="1"/>
  <c r="E12" i="1" s="1"/>
  <c r="H12" i="1" s="1"/>
  <c r="E13" i="1" s="1"/>
  <c r="H13" i="1" s="1"/>
  <c r="E14" i="1" s="1"/>
  <c r="H14" i="1" s="1"/>
  <c r="E15" i="1" s="1"/>
  <c r="H15" i="1" s="1"/>
  <c r="E16" i="1" s="1"/>
  <c r="H16" i="1" s="1"/>
  <c r="E17" i="1" s="1"/>
  <c r="H17" i="1" s="1"/>
  <c r="E18" i="1" s="1"/>
  <c r="H18" i="1" s="1"/>
  <c r="E19" i="1" s="1"/>
  <c r="H19" i="1" s="1"/>
  <c r="E20" i="1" s="1"/>
  <c r="H20" i="1" s="1"/>
  <c r="E21" i="1" s="1"/>
  <c r="H21" i="1" s="1"/>
  <c r="E22" i="1" s="1"/>
  <c r="H22" i="1" s="1"/>
  <c r="E23" i="1" s="1"/>
  <c r="H23" i="1" s="1"/>
  <c r="E24" i="1" s="1"/>
  <c r="H24" i="1" s="1"/>
  <c r="E25" i="1" s="1"/>
  <c r="H25" i="1" s="1"/>
  <c r="E26" i="1" s="1"/>
  <c r="H26" i="1" s="1"/>
  <c r="E27" i="1" s="1"/>
  <c r="H27" i="1" s="1"/>
  <c r="E28" i="1" s="1"/>
  <c r="H28" i="1" s="1"/>
  <c r="E29" i="1" s="1"/>
  <c r="H29" i="1" s="1"/>
  <c r="E30" i="1" s="1"/>
  <c r="H30" i="1" s="1"/>
  <c r="E31" i="1" s="1"/>
  <c r="H31" i="1" s="1"/>
  <c r="E32" i="1" s="1"/>
  <c r="H32" i="1" s="1"/>
  <c r="E33" i="1" s="1"/>
  <c r="H33" i="1" s="1"/>
  <c r="E34" i="1" s="1"/>
  <c r="H34" i="1" s="1"/>
  <c r="E35" i="1" s="1"/>
  <c r="H35" i="1" s="1"/>
  <c r="E36" i="1" s="1"/>
  <c r="H36" i="1" s="1"/>
  <c r="E37" i="1" s="1"/>
  <c r="H37" i="1" s="1"/>
  <c r="E38" i="1" s="1"/>
  <c r="H38" i="1" s="1"/>
  <c r="E39" i="1" s="1"/>
  <c r="H39" i="1" s="1"/>
  <c r="E40" i="1" s="1"/>
  <c r="H40" i="1" s="1"/>
  <c r="P41" i="4"/>
  <c r="B9" i="4" s="1"/>
  <c r="M5" i="2"/>
  <c r="J6" i="2" s="1"/>
  <c r="M6" i="2" s="1"/>
  <c r="J7" i="2" s="1"/>
  <c r="M7" i="2" s="1"/>
  <c r="J8" i="2" s="1"/>
  <c r="M8" i="2" s="1"/>
  <c r="J9" i="2" s="1"/>
  <c r="M9" i="2" s="1"/>
  <c r="J10" i="2" s="1"/>
  <c r="M10" i="2" s="1"/>
  <c r="J11" i="2" s="1"/>
  <c r="M11" i="2" s="1"/>
  <c r="J12" i="2" s="1"/>
  <c r="M12" i="2" s="1"/>
  <c r="J13" i="2" s="1"/>
  <c r="M13" i="2" s="1"/>
  <c r="J14" i="2" s="1"/>
  <c r="M14" i="2" s="1"/>
  <c r="J15" i="2" s="1"/>
  <c r="M15" i="2" s="1"/>
  <c r="J16" i="2" s="1"/>
  <c r="M16" i="2" s="1"/>
  <c r="J17" i="2" s="1"/>
  <c r="M17" i="2" s="1"/>
  <c r="J18" i="2" s="1"/>
  <c r="M18" i="2" s="1"/>
  <c r="J19" i="2" s="1"/>
  <c r="M19" i="2" s="1"/>
  <c r="J20" i="2" s="1"/>
  <c r="M20" i="2" s="1"/>
  <c r="J21" i="2" s="1"/>
  <c r="M21" i="2" s="1"/>
  <c r="J22" i="2" s="1"/>
  <c r="M22" i="2" s="1"/>
  <c r="J23" i="2" s="1"/>
  <c r="M23" i="2" s="1"/>
  <c r="J24" i="2" s="1"/>
  <c r="M24" i="2" s="1"/>
  <c r="J25" i="2" s="1"/>
  <c r="M25" i="2" s="1"/>
  <c r="J26" i="2" s="1"/>
  <c r="M26" i="2" s="1"/>
  <c r="J27" i="2" s="1"/>
  <c r="M27" i="2" s="1"/>
  <c r="J28" i="2" s="1"/>
  <c r="M28" i="2" s="1"/>
  <c r="J29" i="2" s="1"/>
  <c r="M29" i="2" s="1"/>
  <c r="J30" i="2" s="1"/>
  <c r="M30" i="2" s="1"/>
  <c r="J31" i="2" s="1"/>
  <c r="M31" i="2" s="1"/>
  <c r="J32" i="2" s="1"/>
  <c r="M32" i="2" s="1"/>
  <c r="J33" i="2" s="1"/>
  <c r="M33" i="2" s="1"/>
  <c r="J34" i="2" s="1"/>
  <c r="M34" i="2" s="1"/>
  <c r="J35" i="2" s="1"/>
  <c r="M35" i="2" s="1"/>
  <c r="J36" i="2" s="1"/>
  <c r="M36" i="2" s="1"/>
  <c r="J37" i="2" s="1"/>
  <c r="M37" i="2" s="1"/>
  <c r="J38" i="2" s="1"/>
  <c r="M38" i="2" s="1"/>
  <c r="J39" i="2" s="1"/>
  <c r="M39" i="2" s="1"/>
  <c r="J40" i="2" s="1"/>
  <c r="M40" i="2" s="1"/>
  <c r="Q6" i="4"/>
  <c r="N7" i="4" s="1"/>
  <c r="Q7" i="4" s="1"/>
  <c r="N8" i="4" s="1"/>
  <c r="Q8" i="4" s="1"/>
  <c r="N9" i="4" s="1"/>
  <c r="Q9" i="4" s="1"/>
  <c r="N10" i="4" s="1"/>
  <c r="Q10" i="4" s="1"/>
  <c r="N11" i="4" s="1"/>
  <c r="Q11" i="4" s="1"/>
  <c r="N12" i="4" s="1"/>
  <c r="Q12" i="4" s="1"/>
  <c r="N13" i="4" s="1"/>
  <c r="Q13" i="4" s="1"/>
  <c r="N14" i="4" s="1"/>
  <c r="Q14" i="4" s="1"/>
  <c r="N15" i="4" s="1"/>
  <c r="Q15" i="4" s="1"/>
  <c r="N16" i="4" s="1"/>
  <c r="Q16" i="4" s="1"/>
  <c r="N17" i="4" s="1"/>
  <c r="Q17" i="4" s="1"/>
  <c r="N18" i="4" s="1"/>
  <c r="Q18" i="4" s="1"/>
  <c r="N19" i="4" s="1"/>
  <c r="Q19" i="4" s="1"/>
  <c r="N20" i="4" s="1"/>
  <c r="Q20" i="4" s="1"/>
  <c r="N21" i="4" s="1"/>
  <c r="Q21" i="4" s="1"/>
  <c r="N22" i="4" s="1"/>
  <c r="Q22" i="4" s="1"/>
  <c r="N23" i="4" s="1"/>
  <c r="Q23" i="4" s="1"/>
  <c r="N24" i="4" s="1"/>
  <c r="Q24" i="4" s="1"/>
  <c r="N25" i="4" s="1"/>
  <c r="Q25" i="4" s="1"/>
  <c r="N26" i="4" s="1"/>
  <c r="Q26" i="4" s="1"/>
  <c r="N27" i="4" s="1"/>
  <c r="Q27" i="4" s="1"/>
  <c r="N28" i="4" s="1"/>
  <c r="Q28" i="4" s="1"/>
  <c r="N29" i="4" s="1"/>
  <c r="Q29" i="4" s="1"/>
  <c r="N30" i="4" s="1"/>
  <c r="Q30" i="4" s="1"/>
  <c r="N31" i="4" s="1"/>
  <c r="Q31" i="4" s="1"/>
  <c r="N32" i="4" s="1"/>
  <c r="Q32" i="4" s="1"/>
  <c r="N33" i="4" s="1"/>
  <c r="Q33" i="4" s="1"/>
  <c r="N34" i="4" s="1"/>
  <c r="Q34" i="4" s="1"/>
  <c r="N35" i="4" s="1"/>
  <c r="Q35" i="4" s="1"/>
  <c r="N36" i="4" s="1"/>
  <c r="Q36" i="4" s="1"/>
  <c r="N37" i="4" s="1"/>
  <c r="Q37" i="4" s="1"/>
  <c r="N38" i="4" s="1"/>
  <c r="Q38" i="4" s="1"/>
  <c r="N39" i="4" s="1"/>
  <c r="Q39" i="4" s="1"/>
  <c r="N40" i="4" s="1"/>
  <c r="Q40" i="4" s="1"/>
  <c r="L41" i="2"/>
  <c r="B9" i="2" s="1"/>
  <c r="B13" i="1"/>
  <c r="B13" i="4"/>
  <c r="B13" i="3"/>
  <c r="B13" i="2"/>
</calcChain>
</file>

<file path=xl/sharedStrings.xml><?xml version="1.0" encoding="utf-8"?>
<sst xmlns="http://schemas.openxmlformats.org/spreadsheetml/2006/main" count="71" uniqueCount="15">
  <si>
    <t>Půjčka na nábytek</t>
  </si>
  <si>
    <t>Rozpis půjčky</t>
  </si>
  <si>
    <t>Rozpis amortizace půjčky</t>
  </si>
  <si>
    <t>Úroková sazba</t>
  </si>
  <si>
    <t>Číslo splátky</t>
  </si>
  <si>
    <t>Počáteční zůstatek</t>
  </si>
  <si>
    <t>Splaceno ze základu</t>
  </si>
  <si>
    <t>Splaceno na úrocích</t>
  </si>
  <si>
    <t>Zbývá splatit</t>
  </si>
  <si>
    <t>Počet let</t>
  </si>
  <si>
    <t>Půjčená částka</t>
  </si>
  <si>
    <t>Měsíční splátka</t>
  </si>
  <si>
    <t>Celkové náklady půjčky za 3 roky</t>
  </si>
  <si>
    <t>Cena za 3-letý pronájem</t>
  </si>
  <si>
    <t>Úspora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</si>
</sst>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164" formatCode="0.0%"/>
    <numFmt numFmtId="165" formatCode="&quot;$&quot;#,##0.00_);[Red]\(&quot;$&quot;#,##0.00\)"/>
    <numFmt numFmtId="166" formatCode="&quot;$&quot;#,##0.00"/>
    <numFmt numFmtId="167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5" fontId="0" fillId="0" borderId="0" xfId="0" applyNumberFormat="1" applyFill="1"/>
    <xf numFmtId="165" fontId="0" fillId="0" borderId="0" xfId="0" applyNumberFormat="1" applyFill="1"/>
    <xf numFmtId="166" fontId="0" fillId="0" borderId="0" xfId="0" applyNumberFormat="1"/>
    <xf numFmtId="165" fontId="0" fillId="0" borderId="0" xfId="0" applyNumberFormat="1"/>
    <xf numFmtId="0" fontId="2" fillId="0" borderId="0" xfId="0" applyFont="1" applyFill="1" applyAlignment="1">
      <alignment horizontal="center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67" fontId="0" fillId="0" borderId="0" xfId="0" applyNumberFormat="1" applyFill="1" applyAlignment="1">
      <alignment horizontal="right"/>
    </xf>
    <xf numFmtId="167" fontId="0" fillId="0" borderId="12" xfId="0" applyNumberForma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0" fillId="0" borderId="14" xfId="0" applyFill="1" applyBorder="1" applyAlignment="1">
      <alignment horizontal="center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Alignment="1">
      <alignment horizontal="right"/>
    </xf>
    <xf numFmtId="167" fontId="4" fillId="0" borderId="12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right"/>
    </xf>
    <xf numFmtId="167" fontId="4" fillId="0" borderId="2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A8" sqref="A8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6.28515625" customWidth="1"/>
    <col min="4" max="4" width="9.140625" style="2"/>
    <col min="5" max="6" width="10.5703125" customWidth="1"/>
    <col min="7" max="7" width="9.85546875" customWidth="1"/>
    <col min="8" max="8" width="12" customWidth="1"/>
    <col min="257" max="257" width="31.85546875" bestFit="1" customWidth="1"/>
    <col min="258" max="258" width="10.42578125" bestFit="1" customWidth="1"/>
    <col min="259" max="259" width="6.28515625" customWidth="1"/>
    <col min="261" max="262" width="10.5703125" customWidth="1"/>
    <col min="263" max="263" width="9.85546875" customWidth="1"/>
    <col min="264" max="264" width="12" customWidth="1"/>
    <col min="513" max="513" width="31.85546875" bestFit="1" customWidth="1"/>
    <col min="514" max="514" width="10.42578125" bestFit="1" customWidth="1"/>
    <col min="515" max="515" width="6.28515625" customWidth="1"/>
    <col min="517" max="518" width="10.5703125" customWidth="1"/>
    <col min="519" max="519" width="9.85546875" customWidth="1"/>
    <col min="520" max="520" width="12" customWidth="1"/>
    <col min="769" max="769" width="31.85546875" bestFit="1" customWidth="1"/>
    <col min="770" max="770" width="10.42578125" bestFit="1" customWidth="1"/>
    <col min="771" max="771" width="6.28515625" customWidth="1"/>
    <col min="773" max="774" width="10.5703125" customWidth="1"/>
    <col min="775" max="775" width="9.85546875" customWidth="1"/>
    <col min="776" max="776" width="12" customWidth="1"/>
    <col min="1025" max="1025" width="31.85546875" bestFit="1" customWidth="1"/>
    <col min="1026" max="1026" width="10.42578125" bestFit="1" customWidth="1"/>
    <col min="1027" max="1027" width="6.28515625" customWidth="1"/>
    <col min="1029" max="1030" width="10.5703125" customWidth="1"/>
    <col min="1031" max="1031" width="9.85546875" customWidth="1"/>
    <col min="1032" max="1032" width="12" customWidth="1"/>
    <col min="1281" max="1281" width="31.85546875" bestFit="1" customWidth="1"/>
    <col min="1282" max="1282" width="10.42578125" bestFit="1" customWidth="1"/>
    <col min="1283" max="1283" width="6.28515625" customWidth="1"/>
    <col min="1285" max="1286" width="10.5703125" customWidth="1"/>
    <col min="1287" max="1287" width="9.85546875" customWidth="1"/>
    <col min="1288" max="1288" width="12" customWidth="1"/>
    <col min="1537" max="1537" width="31.85546875" bestFit="1" customWidth="1"/>
    <col min="1538" max="1538" width="10.42578125" bestFit="1" customWidth="1"/>
    <col min="1539" max="1539" width="6.28515625" customWidth="1"/>
    <col min="1541" max="1542" width="10.5703125" customWidth="1"/>
    <col min="1543" max="1543" width="9.85546875" customWidth="1"/>
    <col min="1544" max="1544" width="12" customWidth="1"/>
    <col min="1793" max="1793" width="31.85546875" bestFit="1" customWidth="1"/>
    <col min="1794" max="1794" width="10.42578125" bestFit="1" customWidth="1"/>
    <col min="1795" max="1795" width="6.28515625" customWidth="1"/>
    <col min="1797" max="1798" width="10.5703125" customWidth="1"/>
    <col min="1799" max="1799" width="9.85546875" customWidth="1"/>
    <col min="1800" max="1800" width="12" customWidth="1"/>
    <col min="2049" max="2049" width="31.85546875" bestFit="1" customWidth="1"/>
    <col min="2050" max="2050" width="10.42578125" bestFit="1" customWidth="1"/>
    <col min="2051" max="2051" width="6.28515625" customWidth="1"/>
    <col min="2053" max="2054" width="10.5703125" customWidth="1"/>
    <col min="2055" max="2055" width="9.85546875" customWidth="1"/>
    <col min="2056" max="2056" width="12" customWidth="1"/>
    <col min="2305" max="2305" width="31.85546875" bestFit="1" customWidth="1"/>
    <col min="2306" max="2306" width="10.42578125" bestFit="1" customWidth="1"/>
    <col min="2307" max="2307" width="6.28515625" customWidth="1"/>
    <col min="2309" max="2310" width="10.5703125" customWidth="1"/>
    <col min="2311" max="2311" width="9.85546875" customWidth="1"/>
    <col min="2312" max="2312" width="12" customWidth="1"/>
    <col min="2561" max="2561" width="31.85546875" bestFit="1" customWidth="1"/>
    <col min="2562" max="2562" width="10.42578125" bestFit="1" customWidth="1"/>
    <col min="2563" max="2563" width="6.28515625" customWidth="1"/>
    <col min="2565" max="2566" width="10.5703125" customWidth="1"/>
    <col min="2567" max="2567" width="9.85546875" customWidth="1"/>
    <col min="2568" max="2568" width="12" customWidth="1"/>
    <col min="2817" max="2817" width="31.85546875" bestFit="1" customWidth="1"/>
    <col min="2818" max="2818" width="10.42578125" bestFit="1" customWidth="1"/>
    <col min="2819" max="2819" width="6.28515625" customWidth="1"/>
    <col min="2821" max="2822" width="10.5703125" customWidth="1"/>
    <col min="2823" max="2823" width="9.85546875" customWidth="1"/>
    <col min="2824" max="2824" width="12" customWidth="1"/>
    <col min="3073" max="3073" width="31.85546875" bestFit="1" customWidth="1"/>
    <col min="3074" max="3074" width="10.42578125" bestFit="1" customWidth="1"/>
    <col min="3075" max="3075" width="6.28515625" customWidth="1"/>
    <col min="3077" max="3078" width="10.5703125" customWidth="1"/>
    <col min="3079" max="3079" width="9.85546875" customWidth="1"/>
    <col min="3080" max="3080" width="12" customWidth="1"/>
    <col min="3329" max="3329" width="31.85546875" bestFit="1" customWidth="1"/>
    <col min="3330" max="3330" width="10.42578125" bestFit="1" customWidth="1"/>
    <col min="3331" max="3331" width="6.28515625" customWidth="1"/>
    <col min="3333" max="3334" width="10.5703125" customWidth="1"/>
    <col min="3335" max="3335" width="9.85546875" customWidth="1"/>
    <col min="3336" max="3336" width="12" customWidth="1"/>
    <col min="3585" max="3585" width="31.85546875" bestFit="1" customWidth="1"/>
    <col min="3586" max="3586" width="10.42578125" bestFit="1" customWidth="1"/>
    <col min="3587" max="3587" width="6.28515625" customWidth="1"/>
    <col min="3589" max="3590" width="10.5703125" customWidth="1"/>
    <col min="3591" max="3591" width="9.85546875" customWidth="1"/>
    <col min="3592" max="3592" width="12" customWidth="1"/>
    <col min="3841" max="3841" width="31.85546875" bestFit="1" customWidth="1"/>
    <col min="3842" max="3842" width="10.42578125" bestFit="1" customWidth="1"/>
    <col min="3843" max="3843" width="6.28515625" customWidth="1"/>
    <col min="3845" max="3846" width="10.5703125" customWidth="1"/>
    <col min="3847" max="3847" width="9.85546875" customWidth="1"/>
    <col min="3848" max="3848" width="12" customWidth="1"/>
    <col min="4097" max="4097" width="31.85546875" bestFit="1" customWidth="1"/>
    <col min="4098" max="4098" width="10.42578125" bestFit="1" customWidth="1"/>
    <col min="4099" max="4099" width="6.28515625" customWidth="1"/>
    <col min="4101" max="4102" width="10.5703125" customWidth="1"/>
    <col min="4103" max="4103" width="9.85546875" customWidth="1"/>
    <col min="4104" max="4104" width="12" customWidth="1"/>
    <col min="4353" max="4353" width="31.85546875" bestFit="1" customWidth="1"/>
    <col min="4354" max="4354" width="10.42578125" bestFit="1" customWidth="1"/>
    <col min="4355" max="4355" width="6.28515625" customWidth="1"/>
    <col min="4357" max="4358" width="10.5703125" customWidth="1"/>
    <col min="4359" max="4359" width="9.85546875" customWidth="1"/>
    <col min="4360" max="4360" width="12" customWidth="1"/>
    <col min="4609" max="4609" width="31.85546875" bestFit="1" customWidth="1"/>
    <col min="4610" max="4610" width="10.42578125" bestFit="1" customWidth="1"/>
    <col min="4611" max="4611" width="6.28515625" customWidth="1"/>
    <col min="4613" max="4614" width="10.5703125" customWidth="1"/>
    <col min="4615" max="4615" width="9.85546875" customWidth="1"/>
    <col min="4616" max="4616" width="12" customWidth="1"/>
    <col min="4865" max="4865" width="31.85546875" bestFit="1" customWidth="1"/>
    <col min="4866" max="4866" width="10.42578125" bestFit="1" customWidth="1"/>
    <col min="4867" max="4867" width="6.28515625" customWidth="1"/>
    <col min="4869" max="4870" width="10.5703125" customWidth="1"/>
    <col min="4871" max="4871" width="9.85546875" customWidth="1"/>
    <col min="4872" max="4872" width="12" customWidth="1"/>
    <col min="5121" max="5121" width="31.85546875" bestFit="1" customWidth="1"/>
    <col min="5122" max="5122" width="10.42578125" bestFit="1" customWidth="1"/>
    <col min="5123" max="5123" width="6.28515625" customWidth="1"/>
    <col min="5125" max="5126" width="10.5703125" customWidth="1"/>
    <col min="5127" max="5127" width="9.85546875" customWidth="1"/>
    <col min="5128" max="5128" width="12" customWidth="1"/>
    <col min="5377" max="5377" width="31.85546875" bestFit="1" customWidth="1"/>
    <col min="5378" max="5378" width="10.42578125" bestFit="1" customWidth="1"/>
    <col min="5379" max="5379" width="6.28515625" customWidth="1"/>
    <col min="5381" max="5382" width="10.5703125" customWidth="1"/>
    <col min="5383" max="5383" width="9.85546875" customWidth="1"/>
    <col min="5384" max="5384" width="12" customWidth="1"/>
    <col min="5633" max="5633" width="31.85546875" bestFit="1" customWidth="1"/>
    <col min="5634" max="5634" width="10.42578125" bestFit="1" customWidth="1"/>
    <col min="5635" max="5635" width="6.28515625" customWidth="1"/>
    <col min="5637" max="5638" width="10.5703125" customWidth="1"/>
    <col min="5639" max="5639" width="9.85546875" customWidth="1"/>
    <col min="5640" max="5640" width="12" customWidth="1"/>
    <col min="5889" max="5889" width="31.85546875" bestFit="1" customWidth="1"/>
    <col min="5890" max="5890" width="10.42578125" bestFit="1" customWidth="1"/>
    <col min="5891" max="5891" width="6.28515625" customWidth="1"/>
    <col min="5893" max="5894" width="10.5703125" customWidth="1"/>
    <col min="5895" max="5895" width="9.85546875" customWidth="1"/>
    <col min="5896" max="5896" width="12" customWidth="1"/>
    <col min="6145" max="6145" width="31.85546875" bestFit="1" customWidth="1"/>
    <col min="6146" max="6146" width="10.42578125" bestFit="1" customWidth="1"/>
    <col min="6147" max="6147" width="6.28515625" customWidth="1"/>
    <col min="6149" max="6150" width="10.5703125" customWidth="1"/>
    <col min="6151" max="6151" width="9.85546875" customWidth="1"/>
    <col min="6152" max="6152" width="12" customWidth="1"/>
    <col min="6401" max="6401" width="31.85546875" bestFit="1" customWidth="1"/>
    <col min="6402" max="6402" width="10.42578125" bestFit="1" customWidth="1"/>
    <col min="6403" max="6403" width="6.28515625" customWidth="1"/>
    <col min="6405" max="6406" width="10.5703125" customWidth="1"/>
    <col min="6407" max="6407" width="9.85546875" customWidth="1"/>
    <col min="6408" max="6408" width="12" customWidth="1"/>
    <col min="6657" max="6657" width="31.85546875" bestFit="1" customWidth="1"/>
    <col min="6658" max="6658" width="10.42578125" bestFit="1" customWidth="1"/>
    <col min="6659" max="6659" width="6.28515625" customWidth="1"/>
    <col min="6661" max="6662" width="10.5703125" customWidth="1"/>
    <col min="6663" max="6663" width="9.85546875" customWidth="1"/>
    <col min="6664" max="6664" width="12" customWidth="1"/>
    <col min="6913" max="6913" width="31.85546875" bestFit="1" customWidth="1"/>
    <col min="6914" max="6914" width="10.42578125" bestFit="1" customWidth="1"/>
    <col min="6915" max="6915" width="6.28515625" customWidth="1"/>
    <col min="6917" max="6918" width="10.5703125" customWidth="1"/>
    <col min="6919" max="6919" width="9.85546875" customWidth="1"/>
    <col min="6920" max="6920" width="12" customWidth="1"/>
    <col min="7169" max="7169" width="31.85546875" bestFit="1" customWidth="1"/>
    <col min="7170" max="7170" width="10.42578125" bestFit="1" customWidth="1"/>
    <col min="7171" max="7171" width="6.28515625" customWidth="1"/>
    <col min="7173" max="7174" width="10.5703125" customWidth="1"/>
    <col min="7175" max="7175" width="9.85546875" customWidth="1"/>
    <col min="7176" max="7176" width="12" customWidth="1"/>
    <col min="7425" max="7425" width="31.85546875" bestFit="1" customWidth="1"/>
    <col min="7426" max="7426" width="10.42578125" bestFit="1" customWidth="1"/>
    <col min="7427" max="7427" width="6.28515625" customWidth="1"/>
    <col min="7429" max="7430" width="10.5703125" customWidth="1"/>
    <col min="7431" max="7431" width="9.85546875" customWidth="1"/>
    <col min="7432" max="7432" width="12" customWidth="1"/>
    <col min="7681" max="7681" width="31.85546875" bestFit="1" customWidth="1"/>
    <col min="7682" max="7682" width="10.42578125" bestFit="1" customWidth="1"/>
    <col min="7683" max="7683" width="6.28515625" customWidth="1"/>
    <col min="7685" max="7686" width="10.5703125" customWidth="1"/>
    <col min="7687" max="7687" width="9.85546875" customWidth="1"/>
    <col min="7688" max="7688" width="12" customWidth="1"/>
    <col min="7937" max="7937" width="31.85546875" bestFit="1" customWidth="1"/>
    <col min="7938" max="7938" width="10.42578125" bestFit="1" customWidth="1"/>
    <col min="7939" max="7939" width="6.28515625" customWidth="1"/>
    <col min="7941" max="7942" width="10.5703125" customWidth="1"/>
    <col min="7943" max="7943" width="9.85546875" customWidth="1"/>
    <col min="7944" max="7944" width="12" customWidth="1"/>
    <col min="8193" max="8193" width="31.85546875" bestFit="1" customWidth="1"/>
    <col min="8194" max="8194" width="10.42578125" bestFit="1" customWidth="1"/>
    <col min="8195" max="8195" width="6.28515625" customWidth="1"/>
    <col min="8197" max="8198" width="10.5703125" customWidth="1"/>
    <col min="8199" max="8199" width="9.85546875" customWidth="1"/>
    <col min="8200" max="8200" width="12" customWidth="1"/>
    <col min="8449" max="8449" width="31.85546875" bestFit="1" customWidth="1"/>
    <col min="8450" max="8450" width="10.42578125" bestFit="1" customWidth="1"/>
    <col min="8451" max="8451" width="6.28515625" customWidth="1"/>
    <col min="8453" max="8454" width="10.5703125" customWidth="1"/>
    <col min="8455" max="8455" width="9.85546875" customWidth="1"/>
    <col min="8456" max="8456" width="12" customWidth="1"/>
    <col min="8705" max="8705" width="31.85546875" bestFit="1" customWidth="1"/>
    <col min="8706" max="8706" width="10.42578125" bestFit="1" customWidth="1"/>
    <col min="8707" max="8707" width="6.28515625" customWidth="1"/>
    <col min="8709" max="8710" width="10.5703125" customWidth="1"/>
    <col min="8711" max="8711" width="9.85546875" customWidth="1"/>
    <col min="8712" max="8712" width="12" customWidth="1"/>
    <col min="8961" max="8961" width="31.85546875" bestFit="1" customWidth="1"/>
    <col min="8962" max="8962" width="10.42578125" bestFit="1" customWidth="1"/>
    <col min="8963" max="8963" width="6.28515625" customWidth="1"/>
    <col min="8965" max="8966" width="10.5703125" customWidth="1"/>
    <col min="8967" max="8967" width="9.85546875" customWidth="1"/>
    <col min="8968" max="8968" width="12" customWidth="1"/>
    <col min="9217" max="9217" width="31.85546875" bestFit="1" customWidth="1"/>
    <col min="9218" max="9218" width="10.42578125" bestFit="1" customWidth="1"/>
    <col min="9219" max="9219" width="6.28515625" customWidth="1"/>
    <col min="9221" max="9222" width="10.5703125" customWidth="1"/>
    <col min="9223" max="9223" width="9.85546875" customWidth="1"/>
    <col min="9224" max="9224" width="12" customWidth="1"/>
    <col min="9473" max="9473" width="31.85546875" bestFit="1" customWidth="1"/>
    <col min="9474" max="9474" width="10.42578125" bestFit="1" customWidth="1"/>
    <col min="9475" max="9475" width="6.28515625" customWidth="1"/>
    <col min="9477" max="9478" width="10.5703125" customWidth="1"/>
    <col min="9479" max="9479" width="9.85546875" customWidth="1"/>
    <col min="9480" max="9480" width="12" customWidth="1"/>
    <col min="9729" max="9729" width="31.85546875" bestFit="1" customWidth="1"/>
    <col min="9730" max="9730" width="10.42578125" bestFit="1" customWidth="1"/>
    <col min="9731" max="9731" width="6.28515625" customWidth="1"/>
    <col min="9733" max="9734" width="10.5703125" customWidth="1"/>
    <col min="9735" max="9735" width="9.85546875" customWidth="1"/>
    <col min="9736" max="9736" width="12" customWidth="1"/>
    <col min="9985" max="9985" width="31.85546875" bestFit="1" customWidth="1"/>
    <col min="9986" max="9986" width="10.42578125" bestFit="1" customWidth="1"/>
    <col min="9987" max="9987" width="6.28515625" customWidth="1"/>
    <col min="9989" max="9990" width="10.5703125" customWidth="1"/>
    <col min="9991" max="9991" width="9.85546875" customWidth="1"/>
    <col min="9992" max="9992" width="12" customWidth="1"/>
    <col min="10241" max="10241" width="31.85546875" bestFit="1" customWidth="1"/>
    <col min="10242" max="10242" width="10.42578125" bestFit="1" customWidth="1"/>
    <col min="10243" max="10243" width="6.28515625" customWidth="1"/>
    <col min="10245" max="10246" width="10.5703125" customWidth="1"/>
    <col min="10247" max="10247" width="9.85546875" customWidth="1"/>
    <col min="10248" max="10248" width="12" customWidth="1"/>
    <col min="10497" max="10497" width="31.85546875" bestFit="1" customWidth="1"/>
    <col min="10498" max="10498" width="10.42578125" bestFit="1" customWidth="1"/>
    <col min="10499" max="10499" width="6.28515625" customWidth="1"/>
    <col min="10501" max="10502" width="10.5703125" customWidth="1"/>
    <col min="10503" max="10503" width="9.85546875" customWidth="1"/>
    <col min="10504" max="10504" width="12" customWidth="1"/>
    <col min="10753" max="10753" width="31.85546875" bestFit="1" customWidth="1"/>
    <col min="10754" max="10754" width="10.42578125" bestFit="1" customWidth="1"/>
    <col min="10755" max="10755" width="6.28515625" customWidth="1"/>
    <col min="10757" max="10758" width="10.5703125" customWidth="1"/>
    <col min="10759" max="10759" width="9.85546875" customWidth="1"/>
    <col min="10760" max="10760" width="12" customWidth="1"/>
    <col min="11009" max="11009" width="31.85546875" bestFit="1" customWidth="1"/>
    <col min="11010" max="11010" width="10.42578125" bestFit="1" customWidth="1"/>
    <col min="11011" max="11011" width="6.28515625" customWidth="1"/>
    <col min="11013" max="11014" width="10.5703125" customWidth="1"/>
    <col min="11015" max="11015" width="9.85546875" customWidth="1"/>
    <col min="11016" max="11016" width="12" customWidth="1"/>
    <col min="11265" max="11265" width="31.85546875" bestFit="1" customWidth="1"/>
    <col min="11266" max="11266" width="10.42578125" bestFit="1" customWidth="1"/>
    <col min="11267" max="11267" width="6.28515625" customWidth="1"/>
    <col min="11269" max="11270" width="10.5703125" customWidth="1"/>
    <col min="11271" max="11271" width="9.85546875" customWidth="1"/>
    <col min="11272" max="11272" width="12" customWidth="1"/>
    <col min="11521" max="11521" width="31.85546875" bestFit="1" customWidth="1"/>
    <col min="11522" max="11522" width="10.42578125" bestFit="1" customWidth="1"/>
    <col min="11523" max="11523" width="6.28515625" customWidth="1"/>
    <col min="11525" max="11526" width="10.5703125" customWidth="1"/>
    <col min="11527" max="11527" width="9.85546875" customWidth="1"/>
    <col min="11528" max="11528" width="12" customWidth="1"/>
    <col min="11777" max="11777" width="31.85546875" bestFit="1" customWidth="1"/>
    <col min="11778" max="11778" width="10.42578125" bestFit="1" customWidth="1"/>
    <col min="11779" max="11779" width="6.28515625" customWidth="1"/>
    <col min="11781" max="11782" width="10.5703125" customWidth="1"/>
    <col min="11783" max="11783" width="9.85546875" customWidth="1"/>
    <col min="11784" max="11784" width="12" customWidth="1"/>
    <col min="12033" max="12033" width="31.85546875" bestFit="1" customWidth="1"/>
    <col min="12034" max="12034" width="10.42578125" bestFit="1" customWidth="1"/>
    <col min="12035" max="12035" width="6.28515625" customWidth="1"/>
    <col min="12037" max="12038" width="10.5703125" customWidth="1"/>
    <col min="12039" max="12039" width="9.85546875" customWidth="1"/>
    <col min="12040" max="12040" width="12" customWidth="1"/>
    <col min="12289" max="12289" width="31.85546875" bestFit="1" customWidth="1"/>
    <col min="12290" max="12290" width="10.42578125" bestFit="1" customWidth="1"/>
    <col min="12291" max="12291" width="6.28515625" customWidth="1"/>
    <col min="12293" max="12294" width="10.5703125" customWidth="1"/>
    <col min="12295" max="12295" width="9.85546875" customWidth="1"/>
    <col min="12296" max="12296" width="12" customWidth="1"/>
    <col min="12545" max="12545" width="31.85546875" bestFit="1" customWidth="1"/>
    <col min="12546" max="12546" width="10.42578125" bestFit="1" customWidth="1"/>
    <col min="12547" max="12547" width="6.28515625" customWidth="1"/>
    <col min="12549" max="12550" width="10.5703125" customWidth="1"/>
    <col min="12551" max="12551" width="9.85546875" customWidth="1"/>
    <col min="12552" max="12552" width="12" customWidth="1"/>
    <col min="12801" max="12801" width="31.85546875" bestFit="1" customWidth="1"/>
    <col min="12802" max="12802" width="10.42578125" bestFit="1" customWidth="1"/>
    <col min="12803" max="12803" width="6.28515625" customWidth="1"/>
    <col min="12805" max="12806" width="10.5703125" customWidth="1"/>
    <col min="12807" max="12807" width="9.85546875" customWidth="1"/>
    <col min="12808" max="12808" width="12" customWidth="1"/>
    <col min="13057" max="13057" width="31.85546875" bestFit="1" customWidth="1"/>
    <col min="13058" max="13058" width="10.42578125" bestFit="1" customWidth="1"/>
    <col min="13059" max="13059" width="6.28515625" customWidth="1"/>
    <col min="13061" max="13062" width="10.5703125" customWidth="1"/>
    <col min="13063" max="13063" width="9.85546875" customWidth="1"/>
    <col min="13064" max="13064" width="12" customWidth="1"/>
    <col min="13313" max="13313" width="31.85546875" bestFit="1" customWidth="1"/>
    <col min="13314" max="13314" width="10.42578125" bestFit="1" customWidth="1"/>
    <col min="13315" max="13315" width="6.28515625" customWidth="1"/>
    <col min="13317" max="13318" width="10.5703125" customWidth="1"/>
    <col min="13319" max="13319" width="9.85546875" customWidth="1"/>
    <col min="13320" max="13320" width="12" customWidth="1"/>
    <col min="13569" max="13569" width="31.85546875" bestFit="1" customWidth="1"/>
    <col min="13570" max="13570" width="10.42578125" bestFit="1" customWidth="1"/>
    <col min="13571" max="13571" width="6.28515625" customWidth="1"/>
    <col min="13573" max="13574" width="10.5703125" customWidth="1"/>
    <col min="13575" max="13575" width="9.85546875" customWidth="1"/>
    <col min="13576" max="13576" width="12" customWidth="1"/>
    <col min="13825" max="13825" width="31.85546875" bestFit="1" customWidth="1"/>
    <col min="13826" max="13826" width="10.42578125" bestFit="1" customWidth="1"/>
    <col min="13827" max="13827" width="6.28515625" customWidth="1"/>
    <col min="13829" max="13830" width="10.5703125" customWidth="1"/>
    <col min="13831" max="13831" width="9.85546875" customWidth="1"/>
    <col min="13832" max="13832" width="12" customWidth="1"/>
    <col min="14081" max="14081" width="31.85546875" bestFit="1" customWidth="1"/>
    <col min="14082" max="14082" width="10.42578125" bestFit="1" customWidth="1"/>
    <col min="14083" max="14083" width="6.28515625" customWidth="1"/>
    <col min="14085" max="14086" width="10.5703125" customWidth="1"/>
    <col min="14087" max="14087" width="9.85546875" customWidth="1"/>
    <col min="14088" max="14088" width="12" customWidth="1"/>
    <col min="14337" max="14337" width="31.85546875" bestFit="1" customWidth="1"/>
    <col min="14338" max="14338" width="10.42578125" bestFit="1" customWidth="1"/>
    <col min="14339" max="14339" width="6.28515625" customWidth="1"/>
    <col min="14341" max="14342" width="10.5703125" customWidth="1"/>
    <col min="14343" max="14343" width="9.85546875" customWidth="1"/>
    <col min="14344" max="14344" width="12" customWidth="1"/>
    <col min="14593" max="14593" width="31.85546875" bestFit="1" customWidth="1"/>
    <col min="14594" max="14594" width="10.42578125" bestFit="1" customWidth="1"/>
    <col min="14595" max="14595" width="6.28515625" customWidth="1"/>
    <col min="14597" max="14598" width="10.5703125" customWidth="1"/>
    <col min="14599" max="14599" width="9.85546875" customWidth="1"/>
    <col min="14600" max="14600" width="12" customWidth="1"/>
    <col min="14849" max="14849" width="31.85546875" bestFit="1" customWidth="1"/>
    <col min="14850" max="14850" width="10.42578125" bestFit="1" customWidth="1"/>
    <col min="14851" max="14851" width="6.28515625" customWidth="1"/>
    <col min="14853" max="14854" width="10.5703125" customWidth="1"/>
    <col min="14855" max="14855" width="9.85546875" customWidth="1"/>
    <col min="14856" max="14856" width="12" customWidth="1"/>
    <col min="15105" max="15105" width="31.85546875" bestFit="1" customWidth="1"/>
    <col min="15106" max="15106" width="10.42578125" bestFit="1" customWidth="1"/>
    <col min="15107" max="15107" width="6.28515625" customWidth="1"/>
    <col min="15109" max="15110" width="10.5703125" customWidth="1"/>
    <col min="15111" max="15111" width="9.85546875" customWidth="1"/>
    <col min="15112" max="15112" width="12" customWidth="1"/>
    <col min="15361" max="15361" width="31.85546875" bestFit="1" customWidth="1"/>
    <col min="15362" max="15362" width="10.42578125" bestFit="1" customWidth="1"/>
    <col min="15363" max="15363" width="6.28515625" customWidth="1"/>
    <col min="15365" max="15366" width="10.5703125" customWidth="1"/>
    <col min="15367" max="15367" width="9.85546875" customWidth="1"/>
    <col min="15368" max="15368" width="12" customWidth="1"/>
    <col min="15617" max="15617" width="31.85546875" bestFit="1" customWidth="1"/>
    <col min="15618" max="15618" width="10.42578125" bestFit="1" customWidth="1"/>
    <col min="15619" max="15619" width="6.28515625" customWidth="1"/>
    <col min="15621" max="15622" width="10.5703125" customWidth="1"/>
    <col min="15623" max="15623" width="9.85546875" customWidth="1"/>
    <col min="15624" max="15624" width="12" customWidth="1"/>
    <col min="15873" max="15873" width="31.85546875" bestFit="1" customWidth="1"/>
    <col min="15874" max="15874" width="10.42578125" bestFit="1" customWidth="1"/>
    <col min="15875" max="15875" width="6.28515625" customWidth="1"/>
    <col min="15877" max="15878" width="10.5703125" customWidth="1"/>
    <col min="15879" max="15879" width="9.85546875" customWidth="1"/>
    <col min="15880" max="15880" width="12" customWidth="1"/>
    <col min="16129" max="16129" width="31.85546875" bestFit="1" customWidth="1"/>
    <col min="16130" max="16130" width="10.42578125" bestFit="1" customWidth="1"/>
    <col min="16131" max="16131" width="6.28515625" customWidth="1"/>
    <col min="16133" max="16134" width="10.5703125" customWidth="1"/>
    <col min="16135" max="16135" width="9.85546875" customWidth="1"/>
    <col min="16136" max="16136" width="12" customWidth="1"/>
  </cols>
  <sheetData>
    <row r="1" spans="1:8" ht="18" x14ac:dyDescent="0.25">
      <c r="A1" s="1" t="s">
        <v>0</v>
      </c>
    </row>
    <row r="3" spans="1:8" s="3" customFormat="1" ht="12.75" x14ac:dyDescent="0.2">
      <c r="A3" s="41" t="s">
        <v>1</v>
      </c>
      <c r="B3" s="41"/>
      <c r="C3" s="41"/>
      <c r="D3" s="42" t="s">
        <v>2</v>
      </c>
      <c r="E3" s="42"/>
      <c r="F3" s="42"/>
      <c r="G3" s="42"/>
      <c r="H3" s="42"/>
    </row>
    <row r="4" spans="1:8" ht="30" x14ac:dyDescent="0.25">
      <c r="A4" s="4" t="s">
        <v>3</v>
      </c>
      <c r="B4" s="5">
        <v>7.0000000000000007E-2</v>
      </c>
      <c r="C4" s="6"/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</row>
    <row r="5" spans="1:8" x14ac:dyDescent="0.25">
      <c r="A5" s="4" t="s">
        <v>9</v>
      </c>
      <c r="B5">
        <v>3</v>
      </c>
      <c r="C5" s="6"/>
      <c r="D5" s="2">
        <v>1</v>
      </c>
      <c r="E5" s="10">
        <f>+B6</f>
        <v>282000</v>
      </c>
      <c r="F5" s="10">
        <f>-PPMT($B$4/12,D5,$B$5*12,$B$6)</f>
        <v>7062.3413160348873</v>
      </c>
      <c r="G5" s="10">
        <f>-IPMT($B$4/12,D5,$B$5*12,$B$6)</f>
        <v>1645</v>
      </c>
      <c r="H5" s="10">
        <f>+E5-F5</f>
        <v>274937.6586839651</v>
      </c>
    </row>
    <row r="6" spans="1:8" x14ac:dyDescent="0.25">
      <c r="A6" s="4" t="s">
        <v>10</v>
      </c>
      <c r="B6" s="10">
        <v>282000</v>
      </c>
      <c r="C6" s="6"/>
      <c r="D6" s="2">
        <v>2</v>
      </c>
      <c r="E6" s="10">
        <f>+H5</f>
        <v>274937.6586839651</v>
      </c>
      <c r="F6" s="10">
        <f t="shared" ref="F6:F40" si="0">-PPMT($B$4/12,D6,$B$5*12,$B$6)</f>
        <v>7103.5383070450898</v>
      </c>
      <c r="G6" s="10">
        <f t="shared" ref="G6:G40" si="1">-IPMT($B$4/12,D6,$B$5*12,$B$6)</f>
        <v>1603.8030089897961</v>
      </c>
      <c r="H6" s="10">
        <f t="shared" ref="H6:H40" si="2">+E6-F6</f>
        <v>267834.12037692004</v>
      </c>
    </row>
    <row r="7" spans="1:8" x14ac:dyDescent="0.25">
      <c r="A7" s="4" t="s">
        <v>11</v>
      </c>
      <c r="B7" s="10">
        <f>-PMT($B$4/12,$B$5*12,B6)</f>
        <v>8707.3413160348882</v>
      </c>
      <c r="C7" s="6"/>
      <c r="D7" s="2">
        <v>3</v>
      </c>
      <c r="E7" s="10">
        <f t="shared" ref="E7:E40" si="3">+H6</f>
        <v>267834.12037692004</v>
      </c>
      <c r="F7" s="10">
        <f t="shared" si="0"/>
        <v>7144.9756138361881</v>
      </c>
      <c r="G7" s="10">
        <f t="shared" si="1"/>
        <v>1562.3657021986999</v>
      </c>
      <c r="H7" s="10">
        <f t="shared" si="2"/>
        <v>260689.14476308384</v>
      </c>
    </row>
    <row r="8" spans="1:8" x14ac:dyDescent="0.25">
      <c r="A8" s="4"/>
      <c r="B8" s="6"/>
      <c r="C8" s="6"/>
      <c r="D8" s="2">
        <v>4</v>
      </c>
      <c r="E8" s="10">
        <f t="shared" si="3"/>
        <v>260689.14476308384</v>
      </c>
      <c r="F8" s="10">
        <f t="shared" si="0"/>
        <v>7186.6546382502329</v>
      </c>
      <c r="G8" s="10">
        <f t="shared" si="1"/>
        <v>1520.6866777846553</v>
      </c>
      <c r="H8" s="10">
        <f t="shared" si="2"/>
        <v>253502.4901248336</v>
      </c>
    </row>
    <row r="9" spans="1:8" x14ac:dyDescent="0.25">
      <c r="A9" s="4" t="s">
        <v>12</v>
      </c>
      <c r="B9" s="10">
        <f>+B6+G41</f>
        <v>313464.28737725603</v>
      </c>
      <c r="C9" s="6"/>
      <c r="D9" s="2">
        <v>5</v>
      </c>
      <c r="E9" s="10">
        <f t="shared" si="3"/>
        <v>253502.4901248336</v>
      </c>
      <c r="F9" s="10">
        <f t="shared" si="0"/>
        <v>7228.5767903066917</v>
      </c>
      <c r="G9" s="10">
        <f t="shared" si="1"/>
        <v>1478.7645257281956</v>
      </c>
      <c r="H9" s="10">
        <f t="shared" si="2"/>
        <v>246273.91333452691</v>
      </c>
    </row>
    <row r="10" spans="1:8" x14ac:dyDescent="0.25">
      <c r="A10" s="4"/>
      <c r="B10" s="11"/>
      <c r="C10" s="6"/>
      <c r="D10" s="2">
        <v>6</v>
      </c>
      <c r="E10" s="10">
        <f t="shared" si="3"/>
        <v>246273.91333452691</v>
      </c>
      <c r="F10" s="10">
        <f t="shared" si="0"/>
        <v>7270.7434882501475</v>
      </c>
      <c r="G10" s="10">
        <f t="shared" si="1"/>
        <v>1436.5978277847398</v>
      </c>
      <c r="H10" s="10">
        <f t="shared" si="2"/>
        <v>239003.16984627675</v>
      </c>
    </row>
    <row r="11" spans="1:8" x14ac:dyDescent="0.25">
      <c r="A11" s="4" t="s">
        <v>13</v>
      </c>
      <c r="B11" s="10">
        <f>136800*3</f>
        <v>410400</v>
      </c>
      <c r="C11" s="6"/>
      <c r="D11" s="2">
        <v>7</v>
      </c>
      <c r="E11" s="10">
        <f t="shared" si="3"/>
        <v>239003.16984627675</v>
      </c>
      <c r="F11" s="10">
        <f t="shared" si="0"/>
        <v>7313.1561585982727</v>
      </c>
      <c r="G11" s="10">
        <f t="shared" si="1"/>
        <v>1394.1851574366142</v>
      </c>
      <c r="H11" s="10">
        <f t="shared" si="2"/>
        <v>231690.01368767847</v>
      </c>
    </row>
    <row r="12" spans="1:8" x14ac:dyDescent="0.25">
      <c r="A12" s="3"/>
      <c r="B12" s="12"/>
      <c r="D12" s="2">
        <v>8</v>
      </c>
      <c r="E12" s="10">
        <f t="shared" si="3"/>
        <v>231690.01368767847</v>
      </c>
      <c r="F12" s="10">
        <f t="shared" si="0"/>
        <v>7355.8162361900968</v>
      </c>
      <c r="G12" s="10">
        <f t="shared" si="1"/>
        <v>1351.5250798447908</v>
      </c>
      <c r="H12" s="10">
        <f t="shared" si="2"/>
        <v>224334.19745148838</v>
      </c>
    </row>
    <row r="13" spans="1:8" x14ac:dyDescent="0.25">
      <c r="A13" s="3" t="s">
        <v>14</v>
      </c>
      <c r="B13" s="10">
        <f>+B11-B9</f>
        <v>96935.712622743973</v>
      </c>
      <c r="D13" s="2">
        <v>9</v>
      </c>
      <c r="E13" s="10">
        <f t="shared" si="3"/>
        <v>224334.19745148838</v>
      </c>
      <c r="F13" s="10">
        <f t="shared" si="0"/>
        <v>7398.7251642345391</v>
      </c>
      <c r="G13" s="10">
        <f t="shared" si="1"/>
        <v>1308.6161518003487</v>
      </c>
      <c r="H13" s="10">
        <f t="shared" si="2"/>
        <v>216935.47228725383</v>
      </c>
    </row>
    <row r="14" spans="1:8" x14ac:dyDescent="0.25">
      <c r="B14" s="12"/>
      <c r="D14" s="2">
        <v>10</v>
      </c>
      <c r="E14" s="10">
        <f t="shared" si="3"/>
        <v>216935.47228725383</v>
      </c>
      <c r="F14" s="10">
        <f t="shared" si="0"/>
        <v>7441.884394359241</v>
      </c>
      <c r="G14" s="10">
        <f t="shared" si="1"/>
        <v>1265.456921675647</v>
      </c>
      <c r="H14" s="10">
        <f t="shared" si="2"/>
        <v>209493.58789289457</v>
      </c>
    </row>
    <row r="15" spans="1:8" x14ac:dyDescent="0.25">
      <c r="D15" s="2">
        <v>11</v>
      </c>
      <c r="E15" s="10">
        <f t="shared" si="3"/>
        <v>209493.58789289457</v>
      </c>
      <c r="F15" s="10">
        <f t="shared" si="0"/>
        <v>7485.295386659669</v>
      </c>
      <c r="G15" s="10">
        <f t="shared" si="1"/>
        <v>1222.0459293752185</v>
      </c>
      <c r="H15" s="10">
        <f t="shared" si="2"/>
        <v>202008.29250623489</v>
      </c>
    </row>
    <row r="16" spans="1:8" x14ac:dyDescent="0.25">
      <c r="D16" s="2">
        <v>12</v>
      </c>
      <c r="E16" s="10">
        <f t="shared" si="3"/>
        <v>202008.29250623489</v>
      </c>
      <c r="F16" s="10">
        <f t="shared" si="0"/>
        <v>7528.9596097485164</v>
      </c>
      <c r="G16" s="10">
        <f t="shared" si="1"/>
        <v>1178.3817062863702</v>
      </c>
      <c r="H16" s="10">
        <f t="shared" si="2"/>
        <v>194479.33289648639</v>
      </c>
    </row>
    <row r="17" spans="2:8" x14ac:dyDescent="0.25">
      <c r="D17" s="2">
        <v>13</v>
      </c>
      <c r="E17" s="10">
        <f t="shared" si="3"/>
        <v>194479.33289648639</v>
      </c>
      <c r="F17" s="10">
        <f t="shared" si="0"/>
        <v>7572.8785408053836</v>
      </c>
      <c r="G17" s="10">
        <f t="shared" si="1"/>
        <v>1134.4627752295039</v>
      </c>
      <c r="H17" s="10">
        <f t="shared" si="2"/>
        <v>186906.45435568099</v>
      </c>
    </row>
    <row r="18" spans="2:8" x14ac:dyDescent="0.25">
      <c r="D18" s="2">
        <v>14</v>
      </c>
      <c r="E18" s="10">
        <f t="shared" si="3"/>
        <v>186906.45435568099</v>
      </c>
      <c r="F18" s="10">
        <f t="shared" si="0"/>
        <v>7617.0536656267477</v>
      </c>
      <c r="G18" s="10">
        <f t="shared" si="1"/>
        <v>1090.2876504081389</v>
      </c>
      <c r="H18" s="10">
        <f t="shared" si="2"/>
        <v>179289.40069005426</v>
      </c>
    </row>
    <row r="19" spans="2:8" x14ac:dyDescent="0.25">
      <c r="B19" s="13"/>
      <c r="D19" s="2">
        <v>15</v>
      </c>
      <c r="E19" s="10">
        <f t="shared" si="3"/>
        <v>179289.40069005426</v>
      </c>
      <c r="F19" s="10">
        <f t="shared" si="0"/>
        <v>7661.4864786762373</v>
      </c>
      <c r="G19" s="10">
        <f t="shared" si="1"/>
        <v>1045.8548373586495</v>
      </c>
      <c r="H19" s="10">
        <f t="shared" si="2"/>
        <v>171627.91421137803</v>
      </c>
    </row>
    <row r="20" spans="2:8" x14ac:dyDescent="0.25">
      <c r="D20" s="2">
        <v>16</v>
      </c>
      <c r="E20" s="10">
        <f t="shared" si="3"/>
        <v>171627.91421137803</v>
      </c>
      <c r="F20" s="10">
        <f t="shared" si="0"/>
        <v>7706.1784831351824</v>
      </c>
      <c r="G20" s="10">
        <f t="shared" si="1"/>
        <v>1001.162832899705</v>
      </c>
      <c r="H20" s="10">
        <f t="shared" si="2"/>
        <v>163921.73572824284</v>
      </c>
    </row>
    <row r="21" spans="2:8" x14ac:dyDescent="0.25">
      <c r="B21" s="13"/>
      <c r="D21" s="2">
        <v>17</v>
      </c>
      <c r="E21" s="10">
        <f t="shared" si="3"/>
        <v>163921.73572824284</v>
      </c>
      <c r="F21" s="10">
        <f t="shared" si="0"/>
        <v>7751.1311909534707</v>
      </c>
      <c r="G21" s="10">
        <f t="shared" si="1"/>
        <v>956.21012508141632</v>
      </c>
      <c r="H21" s="10">
        <f t="shared" si="2"/>
        <v>156170.60453728936</v>
      </c>
    </row>
    <row r="22" spans="2:8" x14ac:dyDescent="0.25">
      <c r="D22" s="2">
        <v>18</v>
      </c>
      <c r="E22" s="10">
        <f t="shared" si="3"/>
        <v>156170.60453728936</v>
      </c>
      <c r="F22" s="10">
        <f t="shared" si="0"/>
        <v>7796.3461229006998</v>
      </c>
      <c r="G22" s="10">
        <f t="shared" si="1"/>
        <v>910.99519313418773</v>
      </c>
      <c r="H22" s="10">
        <f t="shared" si="2"/>
        <v>148374.25841438866</v>
      </c>
    </row>
    <row r="23" spans="2:8" x14ac:dyDescent="0.25">
      <c r="D23" s="2">
        <v>19</v>
      </c>
      <c r="E23" s="10">
        <f t="shared" si="3"/>
        <v>148374.25841438866</v>
      </c>
      <c r="F23" s="10">
        <f t="shared" si="0"/>
        <v>7841.82480861762</v>
      </c>
      <c r="G23" s="10">
        <f t="shared" si="1"/>
        <v>865.51650741726723</v>
      </c>
      <c r="H23" s="10">
        <f t="shared" si="2"/>
        <v>140532.43360577105</v>
      </c>
    </row>
    <row r="24" spans="2:8" x14ac:dyDescent="0.25">
      <c r="D24" s="2">
        <v>20</v>
      </c>
      <c r="E24" s="10">
        <f t="shared" si="3"/>
        <v>140532.43360577105</v>
      </c>
      <c r="F24" s="10">
        <f t="shared" si="0"/>
        <v>7887.56878666789</v>
      </c>
      <c r="G24" s="10">
        <f t="shared" si="1"/>
        <v>819.77252936699779</v>
      </c>
      <c r="H24" s="10">
        <f t="shared" si="2"/>
        <v>132644.86481910315</v>
      </c>
    </row>
    <row r="25" spans="2:8" x14ac:dyDescent="0.25">
      <c r="D25" s="2">
        <v>21</v>
      </c>
      <c r="E25" s="10">
        <f t="shared" si="3"/>
        <v>132644.86481910315</v>
      </c>
      <c r="F25" s="10">
        <f t="shared" si="0"/>
        <v>7933.5796045901188</v>
      </c>
      <c r="G25" s="10">
        <f t="shared" si="1"/>
        <v>773.76171144476825</v>
      </c>
      <c r="H25" s="10">
        <f t="shared" si="2"/>
        <v>124711.28521451303</v>
      </c>
    </row>
    <row r="26" spans="2:8" x14ac:dyDescent="0.25">
      <c r="D26" s="2">
        <v>22</v>
      </c>
      <c r="E26" s="10">
        <f t="shared" si="3"/>
        <v>124711.28521451303</v>
      </c>
      <c r="F26" s="10">
        <f t="shared" si="0"/>
        <v>7979.8588189502279</v>
      </c>
      <c r="G26" s="10">
        <f t="shared" si="1"/>
        <v>727.48249708465926</v>
      </c>
      <c r="H26" s="10">
        <f t="shared" si="2"/>
        <v>116731.4263955628</v>
      </c>
    </row>
    <row r="27" spans="2:8" x14ac:dyDescent="0.25">
      <c r="D27" s="2">
        <v>23</v>
      </c>
      <c r="E27" s="10">
        <f t="shared" si="3"/>
        <v>116731.4263955628</v>
      </c>
      <c r="F27" s="10">
        <f t="shared" si="0"/>
        <v>8026.4079953941045</v>
      </c>
      <c r="G27" s="10">
        <f t="shared" si="1"/>
        <v>680.93332064078288</v>
      </c>
      <c r="H27" s="10">
        <f t="shared" si="2"/>
        <v>108705.01840016869</v>
      </c>
    </row>
    <row r="28" spans="2:8" x14ac:dyDescent="0.25">
      <c r="D28" s="2">
        <v>24</v>
      </c>
      <c r="E28" s="10">
        <f t="shared" si="3"/>
        <v>108705.01840016869</v>
      </c>
      <c r="F28" s="10">
        <f t="shared" si="0"/>
        <v>8073.2287087005698</v>
      </c>
      <c r="G28" s="10">
        <f t="shared" si="1"/>
        <v>634.11260733431732</v>
      </c>
      <c r="H28" s="10">
        <f t="shared" si="2"/>
        <v>100631.78969146812</v>
      </c>
    </row>
    <row r="29" spans="2:8" x14ac:dyDescent="0.25">
      <c r="D29" s="2">
        <v>25</v>
      </c>
      <c r="E29" s="10">
        <f t="shared" si="3"/>
        <v>100631.78969146812</v>
      </c>
      <c r="F29" s="10">
        <f t="shared" si="0"/>
        <v>8120.3225428346559</v>
      </c>
      <c r="G29" s="10">
        <f t="shared" si="1"/>
        <v>587.01877320023061</v>
      </c>
      <c r="H29" s="10">
        <f t="shared" si="2"/>
        <v>92511.46714863347</v>
      </c>
    </row>
    <row r="30" spans="2:8" x14ac:dyDescent="0.25">
      <c r="D30" s="2">
        <v>26</v>
      </c>
      <c r="E30" s="10">
        <f t="shared" si="3"/>
        <v>92511.46714863347</v>
      </c>
      <c r="F30" s="10">
        <f t="shared" si="0"/>
        <v>8167.691091001192</v>
      </c>
      <c r="G30" s="10">
        <f t="shared" si="1"/>
        <v>539.65022503369505</v>
      </c>
      <c r="H30" s="10">
        <f t="shared" si="2"/>
        <v>84343.776057632276</v>
      </c>
    </row>
    <row r="31" spans="2:8" x14ac:dyDescent="0.25">
      <c r="D31" s="2">
        <v>27</v>
      </c>
      <c r="E31" s="10">
        <f t="shared" si="3"/>
        <v>84343.776057632276</v>
      </c>
      <c r="F31" s="10">
        <f t="shared" si="0"/>
        <v>8215.3359556986998</v>
      </c>
      <c r="G31" s="10">
        <f t="shared" si="1"/>
        <v>492.00536033618812</v>
      </c>
      <c r="H31" s="10">
        <f t="shared" si="2"/>
        <v>76128.440101933578</v>
      </c>
    </row>
    <row r="32" spans="2:8" x14ac:dyDescent="0.25">
      <c r="D32" s="2">
        <v>28</v>
      </c>
      <c r="E32" s="10">
        <f t="shared" si="3"/>
        <v>76128.440101933578</v>
      </c>
      <c r="F32" s="10">
        <f t="shared" si="0"/>
        <v>8263.2587487736091</v>
      </c>
      <c r="G32" s="10">
        <f t="shared" si="1"/>
        <v>444.08256726127917</v>
      </c>
      <c r="H32" s="10">
        <f t="shared" si="2"/>
        <v>67865.181353159976</v>
      </c>
    </row>
    <row r="33" spans="4:8" x14ac:dyDescent="0.25">
      <c r="D33" s="2">
        <v>29</v>
      </c>
      <c r="E33" s="10">
        <f t="shared" si="3"/>
        <v>67865.181353159976</v>
      </c>
      <c r="F33" s="10">
        <f t="shared" si="0"/>
        <v>8311.4610914747882</v>
      </c>
      <c r="G33" s="10">
        <f t="shared" si="1"/>
        <v>395.88022456009963</v>
      </c>
      <c r="H33" s="10">
        <f t="shared" si="2"/>
        <v>59553.720261685186</v>
      </c>
    </row>
    <row r="34" spans="4:8" x14ac:dyDescent="0.25">
      <c r="D34" s="2">
        <v>30</v>
      </c>
      <c r="E34" s="10">
        <f t="shared" si="3"/>
        <v>59553.720261685186</v>
      </c>
      <c r="F34" s="10">
        <f t="shared" si="0"/>
        <v>8359.9446145083912</v>
      </c>
      <c r="G34" s="10">
        <f t="shared" si="1"/>
        <v>347.39670152649666</v>
      </c>
      <c r="H34" s="10">
        <f t="shared" si="2"/>
        <v>51193.775647176793</v>
      </c>
    </row>
    <row r="35" spans="4:8" x14ac:dyDescent="0.25">
      <c r="D35" s="2">
        <v>31</v>
      </c>
      <c r="E35" s="10">
        <f t="shared" si="3"/>
        <v>51193.775647176793</v>
      </c>
      <c r="F35" s="10">
        <f t="shared" si="0"/>
        <v>8408.7109580930228</v>
      </c>
      <c r="G35" s="10">
        <f t="shared" si="1"/>
        <v>298.63035794186447</v>
      </c>
      <c r="H35" s="10">
        <f t="shared" si="2"/>
        <v>42785.064689083767</v>
      </c>
    </row>
    <row r="36" spans="4:8" x14ac:dyDescent="0.25">
      <c r="D36" s="2">
        <v>32</v>
      </c>
      <c r="E36" s="10">
        <f t="shared" si="3"/>
        <v>42785.064689083767</v>
      </c>
      <c r="F36" s="10">
        <f t="shared" si="0"/>
        <v>8457.7617720152321</v>
      </c>
      <c r="G36" s="10">
        <f t="shared" si="1"/>
        <v>249.57954401965515</v>
      </c>
      <c r="H36" s="10">
        <f t="shared" si="2"/>
        <v>34327.302917068533</v>
      </c>
    </row>
    <row r="37" spans="4:8" x14ac:dyDescent="0.25">
      <c r="D37" s="2">
        <v>33</v>
      </c>
      <c r="E37" s="10">
        <f t="shared" si="3"/>
        <v>34327.302917068533</v>
      </c>
      <c r="F37" s="10">
        <f t="shared" si="0"/>
        <v>8507.0987156853207</v>
      </c>
      <c r="G37" s="10">
        <f t="shared" si="1"/>
        <v>200.24260034956632</v>
      </c>
      <c r="H37" s="10">
        <f t="shared" si="2"/>
        <v>25820.204201383211</v>
      </c>
    </row>
    <row r="38" spans="4:8" x14ac:dyDescent="0.25">
      <c r="D38" s="2">
        <v>34</v>
      </c>
      <c r="E38" s="10">
        <f t="shared" si="3"/>
        <v>25820.204201383211</v>
      </c>
      <c r="F38" s="10">
        <f t="shared" si="0"/>
        <v>8556.7234581934863</v>
      </c>
      <c r="G38" s="10">
        <f t="shared" si="1"/>
        <v>150.61785784140193</v>
      </c>
      <c r="H38" s="10">
        <f t="shared" si="2"/>
        <v>17263.480743189724</v>
      </c>
    </row>
    <row r="39" spans="4:8" x14ac:dyDescent="0.25">
      <c r="D39" s="2">
        <v>35</v>
      </c>
      <c r="E39" s="10">
        <f t="shared" si="3"/>
        <v>17263.480743189724</v>
      </c>
      <c r="F39" s="10">
        <f t="shared" si="0"/>
        <v>8606.6376783662818</v>
      </c>
      <c r="G39" s="10">
        <f t="shared" si="1"/>
        <v>100.70363766860658</v>
      </c>
      <c r="H39" s="10">
        <f t="shared" si="2"/>
        <v>8656.8430648234425</v>
      </c>
    </row>
    <row r="40" spans="4:8" x14ac:dyDescent="0.25">
      <c r="D40" s="2">
        <v>36</v>
      </c>
      <c r="E40" s="10">
        <f t="shared" si="3"/>
        <v>8656.8430648234425</v>
      </c>
      <c r="F40" s="10">
        <f t="shared" si="0"/>
        <v>8656.8430648234171</v>
      </c>
      <c r="G40" s="10">
        <f t="shared" si="1"/>
        <v>50.498251211469949</v>
      </c>
      <c r="H40" s="10">
        <f t="shared" si="2"/>
        <v>2.5465851649641991E-11</v>
      </c>
    </row>
    <row r="41" spans="4:8" x14ac:dyDescent="0.25">
      <c r="G41" s="10">
        <f>SUM(G5:G40)</f>
        <v>31464.287377256031</v>
      </c>
    </row>
  </sheetData>
  <mergeCells count="2">
    <mergeCell ref="A3:C3"/>
    <mergeCell ref="D3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8" sqref="A8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10.42578125" customWidth="1"/>
    <col min="4" max="4" width="7" customWidth="1"/>
    <col min="5" max="5" width="9.85546875" customWidth="1"/>
    <col min="6" max="6" width="13.5703125" customWidth="1"/>
    <col min="7" max="7" width="12" bestFit="1" customWidth="1"/>
    <col min="8" max="8" width="10.140625" customWidth="1"/>
    <col min="9" max="9" width="9.140625" style="2"/>
    <col min="10" max="11" width="10.5703125" customWidth="1"/>
    <col min="12" max="12" width="9.85546875" customWidth="1"/>
    <col min="13" max="13" width="12" customWidth="1"/>
    <col min="257" max="257" width="31.85546875" bestFit="1" customWidth="1"/>
    <col min="258" max="258" width="10.42578125" bestFit="1" customWidth="1"/>
    <col min="259" max="259" width="10.42578125" customWidth="1"/>
    <col min="260" max="260" width="7" customWidth="1"/>
    <col min="261" max="261" width="9.85546875" customWidth="1"/>
    <col min="262" max="262" width="13.5703125" customWidth="1"/>
    <col min="263" max="263" width="12" bestFit="1" customWidth="1"/>
    <col min="264" max="264" width="10.140625" customWidth="1"/>
    <col min="266" max="267" width="10.5703125" customWidth="1"/>
    <col min="268" max="268" width="9.85546875" customWidth="1"/>
    <col min="269" max="269" width="12" customWidth="1"/>
    <col min="513" max="513" width="31.85546875" bestFit="1" customWidth="1"/>
    <col min="514" max="514" width="10.42578125" bestFit="1" customWidth="1"/>
    <col min="515" max="515" width="10.42578125" customWidth="1"/>
    <col min="516" max="516" width="7" customWidth="1"/>
    <col min="517" max="517" width="9.85546875" customWidth="1"/>
    <col min="518" max="518" width="13.5703125" customWidth="1"/>
    <col min="519" max="519" width="12" bestFit="1" customWidth="1"/>
    <col min="520" max="520" width="10.140625" customWidth="1"/>
    <col min="522" max="523" width="10.5703125" customWidth="1"/>
    <col min="524" max="524" width="9.85546875" customWidth="1"/>
    <col min="525" max="525" width="12" customWidth="1"/>
    <col min="769" max="769" width="31.85546875" bestFit="1" customWidth="1"/>
    <col min="770" max="770" width="10.42578125" bestFit="1" customWidth="1"/>
    <col min="771" max="771" width="10.42578125" customWidth="1"/>
    <col min="772" max="772" width="7" customWidth="1"/>
    <col min="773" max="773" width="9.85546875" customWidth="1"/>
    <col min="774" max="774" width="13.5703125" customWidth="1"/>
    <col min="775" max="775" width="12" bestFit="1" customWidth="1"/>
    <col min="776" max="776" width="10.140625" customWidth="1"/>
    <col min="778" max="779" width="10.5703125" customWidth="1"/>
    <col min="780" max="780" width="9.85546875" customWidth="1"/>
    <col min="781" max="781" width="12" customWidth="1"/>
    <col min="1025" max="1025" width="31.85546875" bestFit="1" customWidth="1"/>
    <col min="1026" max="1026" width="10.42578125" bestFit="1" customWidth="1"/>
    <col min="1027" max="1027" width="10.42578125" customWidth="1"/>
    <col min="1028" max="1028" width="7" customWidth="1"/>
    <col min="1029" max="1029" width="9.85546875" customWidth="1"/>
    <col min="1030" max="1030" width="13.5703125" customWidth="1"/>
    <col min="1031" max="1031" width="12" bestFit="1" customWidth="1"/>
    <col min="1032" max="1032" width="10.140625" customWidth="1"/>
    <col min="1034" max="1035" width="10.5703125" customWidth="1"/>
    <col min="1036" max="1036" width="9.85546875" customWidth="1"/>
    <col min="1037" max="1037" width="12" customWidth="1"/>
    <col min="1281" max="1281" width="31.85546875" bestFit="1" customWidth="1"/>
    <col min="1282" max="1282" width="10.42578125" bestFit="1" customWidth="1"/>
    <col min="1283" max="1283" width="10.42578125" customWidth="1"/>
    <col min="1284" max="1284" width="7" customWidth="1"/>
    <col min="1285" max="1285" width="9.85546875" customWidth="1"/>
    <col min="1286" max="1286" width="13.5703125" customWidth="1"/>
    <col min="1287" max="1287" width="12" bestFit="1" customWidth="1"/>
    <col min="1288" max="1288" width="10.140625" customWidth="1"/>
    <col min="1290" max="1291" width="10.5703125" customWidth="1"/>
    <col min="1292" max="1292" width="9.85546875" customWidth="1"/>
    <col min="1293" max="1293" width="12" customWidth="1"/>
    <col min="1537" max="1537" width="31.85546875" bestFit="1" customWidth="1"/>
    <col min="1538" max="1538" width="10.42578125" bestFit="1" customWidth="1"/>
    <col min="1539" max="1539" width="10.42578125" customWidth="1"/>
    <col min="1540" max="1540" width="7" customWidth="1"/>
    <col min="1541" max="1541" width="9.85546875" customWidth="1"/>
    <col min="1542" max="1542" width="13.5703125" customWidth="1"/>
    <col min="1543" max="1543" width="12" bestFit="1" customWidth="1"/>
    <col min="1544" max="1544" width="10.140625" customWidth="1"/>
    <col min="1546" max="1547" width="10.5703125" customWidth="1"/>
    <col min="1548" max="1548" width="9.85546875" customWidth="1"/>
    <col min="1549" max="1549" width="12" customWidth="1"/>
    <col min="1793" max="1793" width="31.85546875" bestFit="1" customWidth="1"/>
    <col min="1794" max="1794" width="10.42578125" bestFit="1" customWidth="1"/>
    <col min="1795" max="1795" width="10.42578125" customWidth="1"/>
    <col min="1796" max="1796" width="7" customWidth="1"/>
    <col min="1797" max="1797" width="9.85546875" customWidth="1"/>
    <col min="1798" max="1798" width="13.5703125" customWidth="1"/>
    <col min="1799" max="1799" width="12" bestFit="1" customWidth="1"/>
    <col min="1800" max="1800" width="10.140625" customWidth="1"/>
    <col min="1802" max="1803" width="10.5703125" customWidth="1"/>
    <col min="1804" max="1804" width="9.85546875" customWidth="1"/>
    <col min="1805" max="1805" width="12" customWidth="1"/>
    <col min="2049" max="2049" width="31.85546875" bestFit="1" customWidth="1"/>
    <col min="2050" max="2050" width="10.42578125" bestFit="1" customWidth="1"/>
    <col min="2051" max="2051" width="10.42578125" customWidth="1"/>
    <col min="2052" max="2052" width="7" customWidth="1"/>
    <col min="2053" max="2053" width="9.85546875" customWidth="1"/>
    <col min="2054" max="2054" width="13.5703125" customWidth="1"/>
    <col min="2055" max="2055" width="12" bestFit="1" customWidth="1"/>
    <col min="2056" max="2056" width="10.140625" customWidth="1"/>
    <col min="2058" max="2059" width="10.5703125" customWidth="1"/>
    <col min="2060" max="2060" width="9.85546875" customWidth="1"/>
    <col min="2061" max="2061" width="12" customWidth="1"/>
    <col min="2305" max="2305" width="31.85546875" bestFit="1" customWidth="1"/>
    <col min="2306" max="2306" width="10.42578125" bestFit="1" customWidth="1"/>
    <col min="2307" max="2307" width="10.42578125" customWidth="1"/>
    <col min="2308" max="2308" width="7" customWidth="1"/>
    <col min="2309" max="2309" width="9.85546875" customWidth="1"/>
    <col min="2310" max="2310" width="13.5703125" customWidth="1"/>
    <col min="2311" max="2311" width="12" bestFit="1" customWidth="1"/>
    <col min="2312" max="2312" width="10.140625" customWidth="1"/>
    <col min="2314" max="2315" width="10.5703125" customWidth="1"/>
    <col min="2316" max="2316" width="9.85546875" customWidth="1"/>
    <col min="2317" max="2317" width="12" customWidth="1"/>
    <col min="2561" max="2561" width="31.85546875" bestFit="1" customWidth="1"/>
    <col min="2562" max="2562" width="10.42578125" bestFit="1" customWidth="1"/>
    <col min="2563" max="2563" width="10.42578125" customWidth="1"/>
    <col min="2564" max="2564" width="7" customWidth="1"/>
    <col min="2565" max="2565" width="9.85546875" customWidth="1"/>
    <col min="2566" max="2566" width="13.5703125" customWidth="1"/>
    <col min="2567" max="2567" width="12" bestFit="1" customWidth="1"/>
    <col min="2568" max="2568" width="10.140625" customWidth="1"/>
    <col min="2570" max="2571" width="10.5703125" customWidth="1"/>
    <col min="2572" max="2572" width="9.85546875" customWidth="1"/>
    <col min="2573" max="2573" width="12" customWidth="1"/>
    <col min="2817" max="2817" width="31.85546875" bestFit="1" customWidth="1"/>
    <col min="2818" max="2818" width="10.42578125" bestFit="1" customWidth="1"/>
    <col min="2819" max="2819" width="10.42578125" customWidth="1"/>
    <col min="2820" max="2820" width="7" customWidth="1"/>
    <col min="2821" max="2821" width="9.85546875" customWidth="1"/>
    <col min="2822" max="2822" width="13.5703125" customWidth="1"/>
    <col min="2823" max="2823" width="12" bestFit="1" customWidth="1"/>
    <col min="2824" max="2824" width="10.140625" customWidth="1"/>
    <col min="2826" max="2827" width="10.5703125" customWidth="1"/>
    <col min="2828" max="2828" width="9.85546875" customWidth="1"/>
    <col min="2829" max="2829" width="12" customWidth="1"/>
    <col min="3073" max="3073" width="31.85546875" bestFit="1" customWidth="1"/>
    <col min="3074" max="3074" width="10.42578125" bestFit="1" customWidth="1"/>
    <col min="3075" max="3075" width="10.42578125" customWidth="1"/>
    <col min="3076" max="3076" width="7" customWidth="1"/>
    <col min="3077" max="3077" width="9.85546875" customWidth="1"/>
    <col min="3078" max="3078" width="13.5703125" customWidth="1"/>
    <col min="3079" max="3079" width="12" bestFit="1" customWidth="1"/>
    <col min="3080" max="3080" width="10.140625" customWidth="1"/>
    <col min="3082" max="3083" width="10.5703125" customWidth="1"/>
    <col min="3084" max="3084" width="9.85546875" customWidth="1"/>
    <col min="3085" max="3085" width="12" customWidth="1"/>
    <col min="3329" max="3329" width="31.85546875" bestFit="1" customWidth="1"/>
    <col min="3330" max="3330" width="10.42578125" bestFit="1" customWidth="1"/>
    <col min="3331" max="3331" width="10.42578125" customWidth="1"/>
    <col min="3332" max="3332" width="7" customWidth="1"/>
    <col min="3333" max="3333" width="9.85546875" customWidth="1"/>
    <col min="3334" max="3334" width="13.5703125" customWidth="1"/>
    <col min="3335" max="3335" width="12" bestFit="1" customWidth="1"/>
    <col min="3336" max="3336" width="10.140625" customWidth="1"/>
    <col min="3338" max="3339" width="10.5703125" customWidth="1"/>
    <col min="3340" max="3340" width="9.85546875" customWidth="1"/>
    <col min="3341" max="3341" width="12" customWidth="1"/>
    <col min="3585" max="3585" width="31.85546875" bestFit="1" customWidth="1"/>
    <col min="3586" max="3586" width="10.42578125" bestFit="1" customWidth="1"/>
    <col min="3587" max="3587" width="10.42578125" customWidth="1"/>
    <col min="3588" max="3588" width="7" customWidth="1"/>
    <col min="3589" max="3589" width="9.85546875" customWidth="1"/>
    <col min="3590" max="3590" width="13.5703125" customWidth="1"/>
    <col min="3591" max="3591" width="12" bestFit="1" customWidth="1"/>
    <col min="3592" max="3592" width="10.140625" customWidth="1"/>
    <col min="3594" max="3595" width="10.5703125" customWidth="1"/>
    <col min="3596" max="3596" width="9.85546875" customWidth="1"/>
    <col min="3597" max="3597" width="12" customWidth="1"/>
    <col min="3841" max="3841" width="31.85546875" bestFit="1" customWidth="1"/>
    <col min="3842" max="3842" width="10.42578125" bestFit="1" customWidth="1"/>
    <col min="3843" max="3843" width="10.42578125" customWidth="1"/>
    <col min="3844" max="3844" width="7" customWidth="1"/>
    <col min="3845" max="3845" width="9.85546875" customWidth="1"/>
    <col min="3846" max="3846" width="13.5703125" customWidth="1"/>
    <col min="3847" max="3847" width="12" bestFit="1" customWidth="1"/>
    <col min="3848" max="3848" width="10.140625" customWidth="1"/>
    <col min="3850" max="3851" width="10.5703125" customWidth="1"/>
    <col min="3852" max="3852" width="9.85546875" customWidth="1"/>
    <col min="3853" max="3853" width="12" customWidth="1"/>
    <col min="4097" max="4097" width="31.85546875" bestFit="1" customWidth="1"/>
    <col min="4098" max="4098" width="10.42578125" bestFit="1" customWidth="1"/>
    <col min="4099" max="4099" width="10.42578125" customWidth="1"/>
    <col min="4100" max="4100" width="7" customWidth="1"/>
    <col min="4101" max="4101" width="9.85546875" customWidth="1"/>
    <col min="4102" max="4102" width="13.5703125" customWidth="1"/>
    <col min="4103" max="4103" width="12" bestFit="1" customWidth="1"/>
    <col min="4104" max="4104" width="10.140625" customWidth="1"/>
    <col min="4106" max="4107" width="10.5703125" customWidth="1"/>
    <col min="4108" max="4108" width="9.85546875" customWidth="1"/>
    <col min="4109" max="4109" width="12" customWidth="1"/>
    <col min="4353" max="4353" width="31.85546875" bestFit="1" customWidth="1"/>
    <col min="4354" max="4354" width="10.42578125" bestFit="1" customWidth="1"/>
    <col min="4355" max="4355" width="10.42578125" customWidth="1"/>
    <col min="4356" max="4356" width="7" customWidth="1"/>
    <col min="4357" max="4357" width="9.85546875" customWidth="1"/>
    <col min="4358" max="4358" width="13.5703125" customWidth="1"/>
    <col min="4359" max="4359" width="12" bestFit="1" customWidth="1"/>
    <col min="4360" max="4360" width="10.140625" customWidth="1"/>
    <col min="4362" max="4363" width="10.5703125" customWidth="1"/>
    <col min="4364" max="4364" width="9.85546875" customWidth="1"/>
    <col min="4365" max="4365" width="12" customWidth="1"/>
    <col min="4609" max="4609" width="31.85546875" bestFit="1" customWidth="1"/>
    <col min="4610" max="4610" width="10.42578125" bestFit="1" customWidth="1"/>
    <col min="4611" max="4611" width="10.42578125" customWidth="1"/>
    <col min="4612" max="4612" width="7" customWidth="1"/>
    <col min="4613" max="4613" width="9.85546875" customWidth="1"/>
    <col min="4614" max="4614" width="13.5703125" customWidth="1"/>
    <col min="4615" max="4615" width="12" bestFit="1" customWidth="1"/>
    <col min="4616" max="4616" width="10.140625" customWidth="1"/>
    <col min="4618" max="4619" width="10.5703125" customWidth="1"/>
    <col min="4620" max="4620" width="9.85546875" customWidth="1"/>
    <col min="4621" max="4621" width="12" customWidth="1"/>
    <col min="4865" max="4865" width="31.85546875" bestFit="1" customWidth="1"/>
    <col min="4866" max="4866" width="10.42578125" bestFit="1" customWidth="1"/>
    <col min="4867" max="4867" width="10.42578125" customWidth="1"/>
    <col min="4868" max="4868" width="7" customWidth="1"/>
    <col min="4869" max="4869" width="9.85546875" customWidth="1"/>
    <col min="4870" max="4870" width="13.5703125" customWidth="1"/>
    <col min="4871" max="4871" width="12" bestFit="1" customWidth="1"/>
    <col min="4872" max="4872" width="10.140625" customWidth="1"/>
    <col min="4874" max="4875" width="10.5703125" customWidth="1"/>
    <col min="4876" max="4876" width="9.85546875" customWidth="1"/>
    <col min="4877" max="4877" width="12" customWidth="1"/>
    <col min="5121" max="5121" width="31.85546875" bestFit="1" customWidth="1"/>
    <col min="5122" max="5122" width="10.42578125" bestFit="1" customWidth="1"/>
    <col min="5123" max="5123" width="10.42578125" customWidth="1"/>
    <col min="5124" max="5124" width="7" customWidth="1"/>
    <col min="5125" max="5125" width="9.85546875" customWidth="1"/>
    <col min="5126" max="5126" width="13.5703125" customWidth="1"/>
    <col min="5127" max="5127" width="12" bestFit="1" customWidth="1"/>
    <col min="5128" max="5128" width="10.140625" customWidth="1"/>
    <col min="5130" max="5131" width="10.5703125" customWidth="1"/>
    <col min="5132" max="5132" width="9.85546875" customWidth="1"/>
    <col min="5133" max="5133" width="12" customWidth="1"/>
    <col min="5377" max="5377" width="31.85546875" bestFit="1" customWidth="1"/>
    <col min="5378" max="5378" width="10.42578125" bestFit="1" customWidth="1"/>
    <col min="5379" max="5379" width="10.42578125" customWidth="1"/>
    <col min="5380" max="5380" width="7" customWidth="1"/>
    <col min="5381" max="5381" width="9.85546875" customWidth="1"/>
    <col min="5382" max="5382" width="13.5703125" customWidth="1"/>
    <col min="5383" max="5383" width="12" bestFit="1" customWidth="1"/>
    <col min="5384" max="5384" width="10.140625" customWidth="1"/>
    <col min="5386" max="5387" width="10.5703125" customWidth="1"/>
    <col min="5388" max="5388" width="9.85546875" customWidth="1"/>
    <col min="5389" max="5389" width="12" customWidth="1"/>
    <col min="5633" max="5633" width="31.85546875" bestFit="1" customWidth="1"/>
    <col min="5634" max="5634" width="10.42578125" bestFit="1" customWidth="1"/>
    <col min="5635" max="5635" width="10.42578125" customWidth="1"/>
    <col min="5636" max="5636" width="7" customWidth="1"/>
    <col min="5637" max="5637" width="9.85546875" customWidth="1"/>
    <col min="5638" max="5638" width="13.5703125" customWidth="1"/>
    <col min="5639" max="5639" width="12" bestFit="1" customWidth="1"/>
    <col min="5640" max="5640" width="10.140625" customWidth="1"/>
    <col min="5642" max="5643" width="10.5703125" customWidth="1"/>
    <col min="5644" max="5644" width="9.85546875" customWidth="1"/>
    <col min="5645" max="5645" width="12" customWidth="1"/>
    <col min="5889" max="5889" width="31.85546875" bestFit="1" customWidth="1"/>
    <col min="5890" max="5890" width="10.42578125" bestFit="1" customWidth="1"/>
    <col min="5891" max="5891" width="10.42578125" customWidth="1"/>
    <col min="5892" max="5892" width="7" customWidth="1"/>
    <col min="5893" max="5893" width="9.85546875" customWidth="1"/>
    <col min="5894" max="5894" width="13.5703125" customWidth="1"/>
    <col min="5895" max="5895" width="12" bestFit="1" customWidth="1"/>
    <col min="5896" max="5896" width="10.140625" customWidth="1"/>
    <col min="5898" max="5899" width="10.5703125" customWidth="1"/>
    <col min="5900" max="5900" width="9.85546875" customWidth="1"/>
    <col min="5901" max="5901" width="12" customWidth="1"/>
    <col min="6145" max="6145" width="31.85546875" bestFit="1" customWidth="1"/>
    <col min="6146" max="6146" width="10.42578125" bestFit="1" customWidth="1"/>
    <col min="6147" max="6147" width="10.42578125" customWidth="1"/>
    <col min="6148" max="6148" width="7" customWidth="1"/>
    <col min="6149" max="6149" width="9.85546875" customWidth="1"/>
    <col min="6150" max="6150" width="13.5703125" customWidth="1"/>
    <col min="6151" max="6151" width="12" bestFit="1" customWidth="1"/>
    <col min="6152" max="6152" width="10.140625" customWidth="1"/>
    <col min="6154" max="6155" width="10.5703125" customWidth="1"/>
    <col min="6156" max="6156" width="9.85546875" customWidth="1"/>
    <col min="6157" max="6157" width="12" customWidth="1"/>
    <col min="6401" max="6401" width="31.85546875" bestFit="1" customWidth="1"/>
    <col min="6402" max="6402" width="10.42578125" bestFit="1" customWidth="1"/>
    <col min="6403" max="6403" width="10.42578125" customWidth="1"/>
    <col min="6404" max="6404" width="7" customWidth="1"/>
    <col min="6405" max="6405" width="9.85546875" customWidth="1"/>
    <col min="6406" max="6406" width="13.5703125" customWidth="1"/>
    <col min="6407" max="6407" width="12" bestFit="1" customWidth="1"/>
    <col min="6408" max="6408" width="10.140625" customWidth="1"/>
    <col min="6410" max="6411" width="10.5703125" customWidth="1"/>
    <col min="6412" max="6412" width="9.85546875" customWidth="1"/>
    <col min="6413" max="6413" width="12" customWidth="1"/>
    <col min="6657" max="6657" width="31.85546875" bestFit="1" customWidth="1"/>
    <col min="6658" max="6658" width="10.42578125" bestFit="1" customWidth="1"/>
    <col min="6659" max="6659" width="10.42578125" customWidth="1"/>
    <col min="6660" max="6660" width="7" customWidth="1"/>
    <col min="6661" max="6661" width="9.85546875" customWidth="1"/>
    <col min="6662" max="6662" width="13.5703125" customWidth="1"/>
    <col min="6663" max="6663" width="12" bestFit="1" customWidth="1"/>
    <col min="6664" max="6664" width="10.140625" customWidth="1"/>
    <col min="6666" max="6667" width="10.5703125" customWidth="1"/>
    <col min="6668" max="6668" width="9.85546875" customWidth="1"/>
    <col min="6669" max="6669" width="12" customWidth="1"/>
    <col min="6913" max="6913" width="31.85546875" bestFit="1" customWidth="1"/>
    <col min="6914" max="6914" width="10.42578125" bestFit="1" customWidth="1"/>
    <col min="6915" max="6915" width="10.42578125" customWidth="1"/>
    <col min="6916" max="6916" width="7" customWidth="1"/>
    <col min="6917" max="6917" width="9.85546875" customWidth="1"/>
    <col min="6918" max="6918" width="13.5703125" customWidth="1"/>
    <col min="6919" max="6919" width="12" bestFit="1" customWidth="1"/>
    <col min="6920" max="6920" width="10.140625" customWidth="1"/>
    <col min="6922" max="6923" width="10.5703125" customWidth="1"/>
    <col min="6924" max="6924" width="9.85546875" customWidth="1"/>
    <col min="6925" max="6925" width="12" customWidth="1"/>
    <col min="7169" max="7169" width="31.85546875" bestFit="1" customWidth="1"/>
    <col min="7170" max="7170" width="10.42578125" bestFit="1" customWidth="1"/>
    <col min="7171" max="7171" width="10.42578125" customWidth="1"/>
    <col min="7172" max="7172" width="7" customWidth="1"/>
    <col min="7173" max="7173" width="9.85546875" customWidth="1"/>
    <col min="7174" max="7174" width="13.5703125" customWidth="1"/>
    <col min="7175" max="7175" width="12" bestFit="1" customWidth="1"/>
    <col min="7176" max="7176" width="10.140625" customWidth="1"/>
    <col min="7178" max="7179" width="10.5703125" customWidth="1"/>
    <col min="7180" max="7180" width="9.85546875" customWidth="1"/>
    <col min="7181" max="7181" width="12" customWidth="1"/>
    <col min="7425" max="7425" width="31.85546875" bestFit="1" customWidth="1"/>
    <col min="7426" max="7426" width="10.42578125" bestFit="1" customWidth="1"/>
    <col min="7427" max="7427" width="10.42578125" customWidth="1"/>
    <col min="7428" max="7428" width="7" customWidth="1"/>
    <col min="7429" max="7429" width="9.85546875" customWidth="1"/>
    <col min="7430" max="7430" width="13.5703125" customWidth="1"/>
    <col min="7431" max="7431" width="12" bestFit="1" customWidth="1"/>
    <col min="7432" max="7432" width="10.140625" customWidth="1"/>
    <col min="7434" max="7435" width="10.5703125" customWidth="1"/>
    <col min="7436" max="7436" width="9.85546875" customWidth="1"/>
    <col min="7437" max="7437" width="12" customWidth="1"/>
    <col min="7681" max="7681" width="31.85546875" bestFit="1" customWidth="1"/>
    <col min="7682" max="7682" width="10.42578125" bestFit="1" customWidth="1"/>
    <col min="7683" max="7683" width="10.42578125" customWidth="1"/>
    <col min="7684" max="7684" width="7" customWidth="1"/>
    <col min="7685" max="7685" width="9.85546875" customWidth="1"/>
    <col min="7686" max="7686" width="13.5703125" customWidth="1"/>
    <col min="7687" max="7687" width="12" bestFit="1" customWidth="1"/>
    <col min="7688" max="7688" width="10.140625" customWidth="1"/>
    <col min="7690" max="7691" width="10.5703125" customWidth="1"/>
    <col min="7692" max="7692" width="9.85546875" customWidth="1"/>
    <col min="7693" max="7693" width="12" customWidth="1"/>
    <col min="7937" max="7937" width="31.85546875" bestFit="1" customWidth="1"/>
    <col min="7938" max="7938" width="10.42578125" bestFit="1" customWidth="1"/>
    <col min="7939" max="7939" width="10.42578125" customWidth="1"/>
    <col min="7940" max="7940" width="7" customWidth="1"/>
    <col min="7941" max="7941" width="9.85546875" customWidth="1"/>
    <col min="7942" max="7942" width="13.5703125" customWidth="1"/>
    <col min="7943" max="7943" width="12" bestFit="1" customWidth="1"/>
    <col min="7944" max="7944" width="10.140625" customWidth="1"/>
    <col min="7946" max="7947" width="10.5703125" customWidth="1"/>
    <col min="7948" max="7948" width="9.85546875" customWidth="1"/>
    <col min="7949" max="7949" width="12" customWidth="1"/>
    <col min="8193" max="8193" width="31.85546875" bestFit="1" customWidth="1"/>
    <col min="8194" max="8194" width="10.42578125" bestFit="1" customWidth="1"/>
    <col min="8195" max="8195" width="10.42578125" customWidth="1"/>
    <col min="8196" max="8196" width="7" customWidth="1"/>
    <col min="8197" max="8197" width="9.85546875" customWidth="1"/>
    <col min="8198" max="8198" width="13.5703125" customWidth="1"/>
    <col min="8199" max="8199" width="12" bestFit="1" customWidth="1"/>
    <col min="8200" max="8200" width="10.140625" customWidth="1"/>
    <col min="8202" max="8203" width="10.5703125" customWidth="1"/>
    <col min="8204" max="8204" width="9.85546875" customWidth="1"/>
    <col min="8205" max="8205" width="12" customWidth="1"/>
    <col min="8449" max="8449" width="31.85546875" bestFit="1" customWidth="1"/>
    <col min="8450" max="8450" width="10.42578125" bestFit="1" customWidth="1"/>
    <col min="8451" max="8451" width="10.42578125" customWidth="1"/>
    <col min="8452" max="8452" width="7" customWidth="1"/>
    <col min="8453" max="8453" width="9.85546875" customWidth="1"/>
    <col min="8454" max="8454" width="13.5703125" customWidth="1"/>
    <col min="8455" max="8455" width="12" bestFit="1" customWidth="1"/>
    <col min="8456" max="8456" width="10.140625" customWidth="1"/>
    <col min="8458" max="8459" width="10.5703125" customWidth="1"/>
    <col min="8460" max="8460" width="9.85546875" customWidth="1"/>
    <col min="8461" max="8461" width="12" customWidth="1"/>
    <col min="8705" max="8705" width="31.85546875" bestFit="1" customWidth="1"/>
    <col min="8706" max="8706" width="10.42578125" bestFit="1" customWidth="1"/>
    <col min="8707" max="8707" width="10.42578125" customWidth="1"/>
    <col min="8708" max="8708" width="7" customWidth="1"/>
    <col min="8709" max="8709" width="9.85546875" customWidth="1"/>
    <col min="8710" max="8710" width="13.5703125" customWidth="1"/>
    <col min="8711" max="8711" width="12" bestFit="1" customWidth="1"/>
    <col min="8712" max="8712" width="10.140625" customWidth="1"/>
    <col min="8714" max="8715" width="10.5703125" customWidth="1"/>
    <col min="8716" max="8716" width="9.85546875" customWidth="1"/>
    <col min="8717" max="8717" width="12" customWidth="1"/>
    <col min="8961" max="8961" width="31.85546875" bestFit="1" customWidth="1"/>
    <col min="8962" max="8962" width="10.42578125" bestFit="1" customWidth="1"/>
    <col min="8963" max="8963" width="10.42578125" customWidth="1"/>
    <col min="8964" max="8964" width="7" customWidth="1"/>
    <col min="8965" max="8965" width="9.85546875" customWidth="1"/>
    <col min="8966" max="8966" width="13.5703125" customWidth="1"/>
    <col min="8967" max="8967" width="12" bestFit="1" customWidth="1"/>
    <col min="8968" max="8968" width="10.140625" customWidth="1"/>
    <col min="8970" max="8971" width="10.5703125" customWidth="1"/>
    <col min="8972" max="8972" width="9.85546875" customWidth="1"/>
    <col min="8973" max="8973" width="12" customWidth="1"/>
    <col min="9217" max="9217" width="31.85546875" bestFit="1" customWidth="1"/>
    <col min="9218" max="9218" width="10.42578125" bestFit="1" customWidth="1"/>
    <col min="9219" max="9219" width="10.42578125" customWidth="1"/>
    <col min="9220" max="9220" width="7" customWidth="1"/>
    <col min="9221" max="9221" width="9.85546875" customWidth="1"/>
    <col min="9222" max="9222" width="13.5703125" customWidth="1"/>
    <col min="9223" max="9223" width="12" bestFit="1" customWidth="1"/>
    <col min="9224" max="9224" width="10.140625" customWidth="1"/>
    <col min="9226" max="9227" width="10.5703125" customWidth="1"/>
    <col min="9228" max="9228" width="9.85546875" customWidth="1"/>
    <col min="9229" max="9229" width="12" customWidth="1"/>
    <col min="9473" max="9473" width="31.85546875" bestFit="1" customWidth="1"/>
    <col min="9474" max="9474" width="10.42578125" bestFit="1" customWidth="1"/>
    <col min="9475" max="9475" width="10.42578125" customWidth="1"/>
    <col min="9476" max="9476" width="7" customWidth="1"/>
    <col min="9477" max="9477" width="9.85546875" customWidth="1"/>
    <col min="9478" max="9478" width="13.5703125" customWidth="1"/>
    <col min="9479" max="9479" width="12" bestFit="1" customWidth="1"/>
    <col min="9480" max="9480" width="10.140625" customWidth="1"/>
    <col min="9482" max="9483" width="10.5703125" customWidth="1"/>
    <col min="9484" max="9484" width="9.85546875" customWidth="1"/>
    <col min="9485" max="9485" width="12" customWidth="1"/>
    <col min="9729" max="9729" width="31.85546875" bestFit="1" customWidth="1"/>
    <col min="9730" max="9730" width="10.42578125" bestFit="1" customWidth="1"/>
    <col min="9731" max="9731" width="10.42578125" customWidth="1"/>
    <col min="9732" max="9732" width="7" customWidth="1"/>
    <col min="9733" max="9733" width="9.85546875" customWidth="1"/>
    <col min="9734" max="9734" width="13.5703125" customWidth="1"/>
    <col min="9735" max="9735" width="12" bestFit="1" customWidth="1"/>
    <col min="9736" max="9736" width="10.140625" customWidth="1"/>
    <col min="9738" max="9739" width="10.5703125" customWidth="1"/>
    <col min="9740" max="9740" width="9.85546875" customWidth="1"/>
    <col min="9741" max="9741" width="12" customWidth="1"/>
    <col min="9985" max="9985" width="31.85546875" bestFit="1" customWidth="1"/>
    <col min="9986" max="9986" width="10.42578125" bestFit="1" customWidth="1"/>
    <col min="9987" max="9987" width="10.42578125" customWidth="1"/>
    <col min="9988" max="9988" width="7" customWidth="1"/>
    <col min="9989" max="9989" width="9.85546875" customWidth="1"/>
    <col min="9990" max="9990" width="13.5703125" customWidth="1"/>
    <col min="9991" max="9991" width="12" bestFit="1" customWidth="1"/>
    <col min="9992" max="9992" width="10.140625" customWidth="1"/>
    <col min="9994" max="9995" width="10.5703125" customWidth="1"/>
    <col min="9996" max="9996" width="9.85546875" customWidth="1"/>
    <col min="9997" max="9997" width="12" customWidth="1"/>
    <col min="10241" max="10241" width="31.85546875" bestFit="1" customWidth="1"/>
    <col min="10242" max="10242" width="10.42578125" bestFit="1" customWidth="1"/>
    <col min="10243" max="10243" width="10.42578125" customWidth="1"/>
    <col min="10244" max="10244" width="7" customWidth="1"/>
    <col min="10245" max="10245" width="9.85546875" customWidth="1"/>
    <col min="10246" max="10246" width="13.5703125" customWidth="1"/>
    <col min="10247" max="10247" width="12" bestFit="1" customWidth="1"/>
    <col min="10248" max="10248" width="10.140625" customWidth="1"/>
    <col min="10250" max="10251" width="10.5703125" customWidth="1"/>
    <col min="10252" max="10252" width="9.85546875" customWidth="1"/>
    <col min="10253" max="10253" width="12" customWidth="1"/>
    <col min="10497" max="10497" width="31.85546875" bestFit="1" customWidth="1"/>
    <col min="10498" max="10498" width="10.42578125" bestFit="1" customWidth="1"/>
    <col min="10499" max="10499" width="10.42578125" customWidth="1"/>
    <col min="10500" max="10500" width="7" customWidth="1"/>
    <col min="10501" max="10501" width="9.85546875" customWidth="1"/>
    <col min="10502" max="10502" width="13.5703125" customWidth="1"/>
    <col min="10503" max="10503" width="12" bestFit="1" customWidth="1"/>
    <col min="10504" max="10504" width="10.140625" customWidth="1"/>
    <col min="10506" max="10507" width="10.5703125" customWidth="1"/>
    <col min="10508" max="10508" width="9.85546875" customWidth="1"/>
    <col min="10509" max="10509" width="12" customWidth="1"/>
    <col min="10753" max="10753" width="31.85546875" bestFit="1" customWidth="1"/>
    <col min="10754" max="10754" width="10.42578125" bestFit="1" customWidth="1"/>
    <col min="10755" max="10755" width="10.42578125" customWidth="1"/>
    <col min="10756" max="10756" width="7" customWidth="1"/>
    <col min="10757" max="10757" width="9.85546875" customWidth="1"/>
    <col min="10758" max="10758" width="13.5703125" customWidth="1"/>
    <col min="10759" max="10759" width="12" bestFit="1" customWidth="1"/>
    <col min="10760" max="10760" width="10.140625" customWidth="1"/>
    <col min="10762" max="10763" width="10.5703125" customWidth="1"/>
    <col min="10764" max="10764" width="9.85546875" customWidth="1"/>
    <col min="10765" max="10765" width="12" customWidth="1"/>
    <col min="11009" max="11009" width="31.85546875" bestFit="1" customWidth="1"/>
    <col min="11010" max="11010" width="10.42578125" bestFit="1" customWidth="1"/>
    <col min="11011" max="11011" width="10.42578125" customWidth="1"/>
    <col min="11012" max="11012" width="7" customWidth="1"/>
    <col min="11013" max="11013" width="9.85546875" customWidth="1"/>
    <col min="11014" max="11014" width="13.5703125" customWidth="1"/>
    <col min="11015" max="11015" width="12" bestFit="1" customWidth="1"/>
    <col min="11016" max="11016" width="10.140625" customWidth="1"/>
    <col min="11018" max="11019" width="10.5703125" customWidth="1"/>
    <col min="11020" max="11020" width="9.85546875" customWidth="1"/>
    <col min="11021" max="11021" width="12" customWidth="1"/>
    <col min="11265" max="11265" width="31.85546875" bestFit="1" customWidth="1"/>
    <col min="11266" max="11266" width="10.42578125" bestFit="1" customWidth="1"/>
    <col min="11267" max="11267" width="10.42578125" customWidth="1"/>
    <col min="11268" max="11268" width="7" customWidth="1"/>
    <col min="11269" max="11269" width="9.85546875" customWidth="1"/>
    <col min="11270" max="11270" width="13.5703125" customWidth="1"/>
    <col min="11271" max="11271" width="12" bestFit="1" customWidth="1"/>
    <col min="11272" max="11272" width="10.140625" customWidth="1"/>
    <col min="11274" max="11275" width="10.5703125" customWidth="1"/>
    <col min="11276" max="11276" width="9.85546875" customWidth="1"/>
    <col min="11277" max="11277" width="12" customWidth="1"/>
    <col min="11521" max="11521" width="31.85546875" bestFit="1" customWidth="1"/>
    <col min="11522" max="11522" width="10.42578125" bestFit="1" customWidth="1"/>
    <col min="11523" max="11523" width="10.42578125" customWidth="1"/>
    <col min="11524" max="11524" width="7" customWidth="1"/>
    <col min="11525" max="11525" width="9.85546875" customWidth="1"/>
    <col min="11526" max="11526" width="13.5703125" customWidth="1"/>
    <col min="11527" max="11527" width="12" bestFit="1" customWidth="1"/>
    <col min="11528" max="11528" width="10.140625" customWidth="1"/>
    <col min="11530" max="11531" width="10.5703125" customWidth="1"/>
    <col min="11532" max="11532" width="9.85546875" customWidth="1"/>
    <col min="11533" max="11533" width="12" customWidth="1"/>
    <col min="11777" max="11777" width="31.85546875" bestFit="1" customWidth="1"/>
    <col min="11778" max="11778" width="10.42578125" bestFit="1" customWidth="1"/>
    <col min="11779" max="11779" width="10.42578125" customWidth="1"/>
    <col min="11780" max="11780" width="7" customWidth="1"/>
    <col min="11781" max="11781" width="9.85546875" customWidth="1"/>
    <col min="11782" max="11782" width="13.5703125" customWidth="1"/>
    <col min="11783" max="11783" width="12" bestFit="1" customWidth="1"/>
    <col min="11784" max="11784" width="10.140625" customWidth="1"/>
    <col min="11786" max="11787" width="10.5703125" customWidth="1"/>
    <col min="11788" max="11788" width="9.85546875" customWidth="1"/>
    <col min="11789" max="11789" width="12" customWidth="1"/>
    <col min="12033" max="12033" width="31.85546875" bestFit="1" customWidth="1"/>
    <col min="12034" max="12034" width="10.42578125" bestFit="1" customWidth="1"/>
    <col min="12035" max="12035" width="10.42578125" customWidth="1"/>
    <col min="12036" max="12036" width="7" customWidth="1"/>
    <col min="12037" max="12037" width="9.85546875" customWidth="1"/>
    <col min="12038" max="12038" width="13.5703125" customWidth="1"/>
    <col min="12039" max="12039" width="12" bestFit="1" customWidth="1"/>
    <col min="12040" max="12040" width="10.140625" customWidth="1"/>
    <col min="12042" max="12043" width="10.5703125" customWidth="1"/>
    <col min="12044" max="12044" width="9.85546875" customWidth="1"/>
    <col min="12045" max="12045" width="12" customWidth="1"/>
    <col min="12289" max="12289" width="31.85546875" bestFit="1" customWidth="1"/>
    <col min="12290" max="12290" width="10.42578125" bestFit="1" customWidth="1"/>
    <col min="12291" max="12291" width="10.42578125" customWidth="1"/>
    <col min="12292" max="12292" width="7" customWidth="1"/>
    <col min="12293" max="12293" width="9.85546875" customWidth="1"/>
    <col min="12294" max="12294" width="13.5703125" customWidth="1"/>
    <col min="12295" max="12295" width="12" bestFit="1" customWidth="1"/>
    <col min="12296" max="12296" width="10.140625" customWidth="1"/>
    <col min="12298" max="12299" width="10.5703125" customWidth="1"/>
    <col min="12300" max="12300" width="9.85546875" customWidth="1"/>
    <col min="12301" max="12301" width="12" customWidth="1"/>
    <col min="12545" max="12545" width="31.85546875" bestFit="1" customWidth="1"/>
    <col min="12546" max="12546" width="10.42578125" bestFit="1" customWidth="1"/>
    <col min="12547" max="12547" width="10.42578125" customWidth="1"/>
    <col min="12548" max="12548" width="7" customWidth="1"/>
    <col min="12549" max="12549" width="9.85546875" customWidth="1"/>
    <col min="12550" max="12550" width="13.5703125" customWidth="1"/>
    <col min="12551" max="12551" width="12" bestFit="1" customWidth="1"/>
    <col min="12552" max="12552" width="10.140625" customWidth="1"/>
    <col min="12554" max="12555" width="10.5703125" customWidth="1"/>
    <col min="12556" max="12556" width="9.85546875" customWidth="1"/>
    <col min="12557" max="12557" width="12" customWidth="1"/>
    <col min="12801" max="12801" width="31.85546875" bestFit="1" customWidth="1"/>
    <col min="12802" max="12802" width="10.42578125" bestFit="1" customWidth="1"/>
    <col min="12803" max="12803" width="10.42578125" customWidth="1"/>
    <col min="12804" max="12804" width="7" customWidth="1"/>
    <col min="12805" max="12805" width="9.85546875" customWidth="1"/>
    <col min="12806" max="12806" width="13.5703125" customWidth="1"/>
    <col min="12807" max="12807" width="12" bestFit="1" customWidth="1"/>
    <col min="12808" max="12808" width="10.140625" customWidth="1"/>
    <col min="12810" max="12811" width="10.5703125" customWidth="1"/>
    <col min="12812" max="12812" width="9.85546875" customWidth="1"/>
    <col min="12813" max="12813" width="12" customWidth="1"/>
    <col min="13057" max="13057" width="31.85546875" bestFit="1" customWidth="1"/>
    <col min="13058" max="13058" width="10.42578125" bestFit="1" customWidth="1"/>
    <col min="13059" max="13059" width="10.42578125" customWidth="1"/>
    <col min="13060" max="13060" width="7" customWidth="1"/>
    <col min="13061" max="13061" width="9.85546875" customWidth="1"/>
    <col min="13062" max="13062" width="13.5703125" customWidth="1"/>
    <col min="13063" max="13063" width="12" bestFit="1" customWidth="1"/>
    <col min="13064" max="13064" width="10.140625" customWidth="1"/>
    <col min="13066" max="13067" width="10.5703125" customWidth="1"/>
    <col min="13068" max="13068" width="9.85546875" customWidth="1"/>
    <col min="13069" max="13069" width="12" customWidth="1"/>
    <col min="13313" max="13313" width="31.85546875" bestFit="1" customWidth="1"/>
    <col min="13314" max="13314" width="10.42578125" bestFit="1" customWidth="1"/>
    <col min="13315" max="13315" width="10.42578125" customWidth="1"/>
    <col min="13316" max="13316" width="7" customWidth="1"/>
    <col min="13317" max="13317" width="9.85546875" customWidth="1"/>
    <col min="13318" max="13318" width="13.5703125" customWidth="1"/>
    <col min="13319" max="13319" width="12" bestFit="1" customWidth="1"/>
    <col min="13320" max="13320" width="10.140625" customWidth="1"/>
    <col min="13322" max="13323" width="10.5703125" customWidth="1"/>
    <col min="13324" max="13324" width="9.85546875" customWidth="1"/>
    <col min="13325" max="13325" width="12" customWidth="1"/>
    <col min="13569" max="13569" width="31.85546875" bestFit="1" customWidth="1"/>
    <col min="13570" max="13570" width="10.42578125" bestFit="1" customWidth="1"/>
    <col min="13571" max="13571" width="10.42578125" customWidth="1"/>
    <col min="13572" max="13572" width="7" customWidth="1"/>
    <col min="13573" max="13573" width="9.85546875" customWidth="1"/>
    <col min="13574" max="13574" width="13.5703125" customWidth="1"/>
    <col min="13575" max="13575" width="12" bestFit="1" customWidth="1"/>
    <col min="13576" max="13576" width="10.140625" customWidth="1"/>
    <col min="13578" max="13579" width="10.5703125" customWidth="1"/>
    <col min="13580" max="13580" width="9.85546875" customWidth="1"/>
    <col min="13581" max="13581" width="12" customWidth="1"/>
    <col min="13825" max="13825" width="31.85546875" bestFit="1" customWidth="1"/>
    <col min="13826" max="13826" width="10.42578125" bestFit="1" customWidth="1"/>
    <col min="13827" max="13827" width="10.42578125" customWidth="1"/>
    <col min="13828" max="13828" width="7" customWidth="1"/>
    <col min="13829" max="13829" width="9.85546875" customWidth="1"/>
    <col min="13830" max="13830" width="13.5703125" customWidth="1"/>
    <col min="13831" max="13831" width="12" bestFit="1" customWidth="1"/>
    <col min="13832" max="13832" width="10.140625" customWidth="1"/>
    <col min="13834" max="13835" width="10.5703125" customWidth="1"/>
    <col min="13836" max="13836" width="9.85546875" customWidth="1"/>
    <col min="13837" max="13837" width="12" customWidth="1"/>
    <col min="14081" max="14081" width="31.85546875" bestFit="1" customWidth="1"/>
    <col min="14082" max="14082" width="10.42578125" bestFit="1" customWidth="1"/>
    <col min="14083" max="14083" width="10.42578125" customWidth="1"/>
    <col min="14084" max="14084" width="7" customWidth="1"/>
    <col min="14085" max="14085" width="9.85546875" customWidth="1"/>
    <col min="14086" max="14086" width="13.5703125" customWidth="1"/>
    <col min="14087" max="14087" width="12" bestFit="1" customWidth="1"/>
    <col min="14088" max="14088" width="10.140625" customWidth="1"/>
    <col min="14090" max="14091" width="10.5703125" customWidth="1"/>
    <col min="14092" max="14092" width="9.85546875" customWidth="1"/>
    <col min="14093" max="14093" width="12" customWidth="1"/>
    <col min="14337" max="14337" width="31.85546875" bestFit="1" customWidth="1"/>
    <col min="14338" max="14338" width="10.42578125" bestFit="1" customWidth="1"/>
    <col min="14339" max="14339" width="10.42578125" customWidth="1"/>
    <col min="14340" max="14340" width="7" customWidth="1"/>
    <col min="14341" max="14341" width="9.85546875" customWidth="1"/>
    <col min="14342" max="14342" width="13.5703125" customWidth="1"/>
    <col min="14343" max="14343" width="12" bestFit="1" customWidth="1"/>
    <col min="14344" max="14344" width="10.140625" customWidth="1"/>
    <col min="14346" max="14347" width="10.5703125" customWidth="1"/>
    <col min="14348" max="14348" width="9.85546875" customWidth="1"/>
    <col min="14349" max="14349" width="12" customWidth="1"/>
    <col min="14593" max="14593" width="31.85546875" bestFit="1" customWidth="1"/>
    <col min="14594" max="14594" width="10.42578125" bestFit="1" customWidth="1"/>
    <col min="14595" max="14595" width="10.42578125" customWidth="1"/>
    <col min="14596" max="14596" width="7" customWidth="1"/>
    <col min="14597" max="14597" width="9.85546875" customWidth="1"/>
    <col min="14598" max="14598" width="13.5703125" customWidth="1"/>
    <col min="14599" max="14599" width="12" bestFit="1" customWidth="1"/>
    <col min="14600" max="14600" width="10.140625" customWidth="1"/>
    <col min="14602" max="14603" width="10.5703125" customWidth="1"/>
    <col min="14604" max="14604" width="9.85546875" customWidth="1"/>
    <col min="14605" max="14605" width="12" customWidth="1"/>
    <col min="14849" max="14849" width="31.85546875" bestFit="1" customWidth="1"/>
    <col min="14850" max="14850" width="10.42578125" bestFit="1" customWidth="1"/>
    <col min="14851" max="14851" width="10.42578125" customWidth="1"/>
    <col min="14852" max="14852" width="7" customWidth="1"/>
    <col min="14853" max="14853" width="9.85546875" customWidth="1"/>
    <col min="14854" max="14854" width="13.5703125" customWidth="1"/>
    <col min="14855" max="14855" width="12" bestFit="1" customWidth="1"/>
    <col min="14856" max="14856" width="10.140625" customWidth="1"/>
    <col min="14858" max="14859" width="10.5703125" customWidth="1"/>
    <col min="14860" max="14860" width="9.85546875" customWidth="1"/>
    <col min="14861" max="14861" width="12" customWidth="1"/>
    <col min="15105" max="15105" width="31.85546875" bestFit="1" customWidth="1"/>
    <col min="15106" max="15106" width="10.42578125" bestFit="1" customWidth="1"/>
    <col min="15107" max="15107" width="10.42578125" customWidth="1"/>
    <col min="15108" max="15108" width="7" customWidth="1"/>
    <col min="15109" max="15109" width="9.85546875" customWidth="1"/>
    <col min="15110" max="15110" width="13.5703125" customWidth="1"/>
    <col min="15111" max="15111" width="12" bestFit="1" customWidth="1"/>
    <col min="15112" max="15112" width="10.140625" customWidth="1"/>
    <col min="15114" max="15115" width="10.5703125" customWidth="1"/>
    <col min="15116" max="15116" width="9.85546875" customWidth="1"/>
    <col min="15117" max="15117" width="12" customWidth="1"/>
    <col min="15361" max="15361" width="31.85546875" bestFit="1" customWidth="1"/>
    <col min="15362" max="15362" width="10.42578125" bestFit="1" customWidth="1"/>
    <col min="15363" max="15363" width="10.42578125" customWidth="1"/>
    <col min="15364" max="15364" width="7" customWidth="1"/>
    <col min="15365" max="15365" width="9.85546875" customWidth="1"/>
    <col min="15366" max="15366" width="13.5703125" customWidth="1"/>
    <col min="15367" max="15367" width="12" bestFit="1" customWidth="1"/>
    <col min="15368" max="15368" width="10.140625" customWidth="1"/>
    <col min="15370" max="15371" width="10.5703125" customWidth="1"/>
    <col min="15372" max="15372" width="9.85546875" customWidth="1"/>
    <col min="15373" max="15373" width="12" customWidth="1"/>
    <col min="15617" max="15617" width="31.85546875" bestFit="1" customWidth="1"/>
    <col min="15618" max="15618" width="10.42578125" bestFit="1" customWidth="1"/>
    <col min="15619" max="15619" width="10.42578125" customWidth="1"/>
    <col min="15620" max="15620" width="7" customWidth="1"/>
    <col min="15621" max="15621" width="9.85546875" customWidth="1"/>
    <col min="15622" max="15622" width="13.5703125" customWidth="1"/>
    <col min="15623" max="15623" width="12" bestFit="1" customWidth="1"/>
    <col min="15624" max="15624" width="10.140625" customWidth="1"/>
    <col min="15626" max="15627" width="10.5703125" customWidth="1"/>
    <col min="15628" max="15628" width="9.85546875" customWidth="1"/>
    <col min="15629" max="15629" width="12" customWidth="1"/>
    <col min="15873" max="15873" width="31.85546875" bestFit="1" customWidth="1"/>
    <col min="15874" max="15874" width="10.42578125" bestFit="1" customWidth="1"/>
    <col min="15875" max="15875" width="10.42578125" customWidth="1"/>
    <col min="15876" max="15876" width="7" customWidth="1"/>
    <col min="15877" max="15877" width="9.85546875" customWidth="1"/>
    <col min="15878" max="15878" width="13.5703125" customWidth="1"/>
    <col min="15879" max="15879" width="12" bestFit="1" customWidth="1"/>
    <col min="15880" max="15880" width="10.140625" customWidth="1"/>
    <col min="15882" max="15883" width="10.5703125" customWidth="1"/>
    <col min="15884" max="15884" width="9.85546875" customWidth="1"/>
    <col min="15885" max="15885" width="12" customWidth="1"/>
    <col min="16129" max="16129" width="31.85546875" bestFit="1" customWidth="1"/>
    <col min="16130" max="16130" width="10.42578125" bestFit="1" customWidth="1"/>
    <col min="16131" max="16131" width="10.42578125" customWidth="1"/>
    <col min="16132" max="16132" width="7" customWidth="1"/>
    <col min="16133" max="16133" width="9.85546875" customWidth="1"/>
    <col min="16134" max="16134" width="13.5703125" customWidth="1"/>
    <col min="16135" max="16135" width="12" bestFit="1" customWidth="1"/>
    <col min="16136" max="16136" width="10.140625" customWidth="1"/>
    <col min="16138" max="16139" width="10.5703125" customWidth="1"/>
    <col min="16140" max="16140" width="9.85546875" customWidth="1"/>
    <col min="16141" max="16141" width="12" customWidth="1"/>
  </cols>
  <sheetData>
    <row r="1" spans="1:13" ht="18.75" thickBot="1" x14ac:dyDescent="0.3">
      <c r="A1" s="1" t="s">
        <v>0</v>
      </c>
    </row>
    <row r="2" spans="1:13" ht="15.75" thickTop="1" x14ac:dyDescent="0.25">
      <c r="D2" s="43" t="s">
        <v>9</v>
      </c>
      <c r="E2" s="46" t="s">
        <v>11</v>
      </c>
      <c r="F2" s="46" t="s">
        <v>12</v>
      </c>
      <c r="G2" s="49" t="s">
        <v>14</v>
      </c>
    </row>
    <row r="3" spans="1:13" s="3" customFormat="1" ht="12.75" x14ac:dyDescent="0.2">
      <c r="A3" s="41" t="s">
        <v>1</v>
      </c>
      <c r="B3" s="41"/>
      <c r="C3" s="14"/>
      <c r="D3" s="44"/>
      <c r="E3" s="47"/>
      <c r="F3" s="47"/>
      <c r="G3" s="50"/>
      <c r="H3" s="14"/>
      <c r="I3" s="42" t="s">
        <v>2</v>
      </c>
      <c r="J3" s="42"/>
      <c r="K3" s="42"/>
      <c r="L3" s="42"/>
      <c r="M3" s="42"/>
    </row>
    <row r="4" spans="1:13" ht="30.75" thickBot="1" x14ac:dyDescent="0.3">
      <c r="A4" s="4" t="s">
        <v>3</v>
      </c>
      <c r="B4" s="5">
        <v>7.0000000000000007E-2</v>
      </c>
      <c r="C4" s="5"/>
      <c r="D4" s="45"/>
      <c r="E4" s="48"/>
      <c r="F4" s="48"/>
      <c r="G4" s="51"/>
      <c r="H4" s="6"/>
      <c r="I4" s="7" t="s">
        <v>4</v>
      </c>
      <c r="J4" s="8" t="s">
        <v>5</v>
      </c>
      <c r="K4" s="8" t="s">
        <v>6</v>
      </c>
      <c r="L4" s="8" t="s">
        <v>7</v>
      </c>
      <c r="M4" s="9" t="s">
        <v>8</v>
      </c>
    </row>
    <row r="5" spans="1:13" x14ac:dyDescent="0.25">
      <c r="A5" s="4" t="s">
        <v>9</v>
      </c>
      <c r="B5">
        <v>3</v>
      </c>
      <c r="D5" s="39"/>
      <c r="E5" s="23"/>
      <c r="F5" s="23"/>
      <c r="G5" s="24"/>
      <c r="H5" s="6"/>
      <c r="I5" s="2">
        <v>1</v>
      </c>
      <c r="J5" s="10">
        <f>+B6</f>
        <v>282000</v>
      </c>
      <c r="K5" s="10">
        <f>-PPMT($B$4/12,I5,$B$5*12,$B$6)</f>
        <v>7062.3413160348873</v>
      </c>
      <c r="L5" s="10">
        <f>-IPMT($B$4/12,I5,$B$5*12,$B$6)</f>
        <v>1645</v>
      </c>
      <c r="M5" s="10">
        <f>+J5-K5</f>
        <v>274937.6586839651</v>
      </c>
    </row>
    <row r="6" spans="1:13" x14ac:dyDescent="0.25">
      <c r="A6" s="4" t="s">
        <v>10</v>
      </c>
      <c r="B6" s="10">
        <v>282000</v>
      </c>
      <c r="C6" s="10"/>
      <c r="D6" s="39"/>
      <c r="E6" s="25"/>
      <c r="F6" s="25"/>
      <c r="G6" s="24"/>
      <c r="H6" s="6"/>
      <c r="I6" s="2">
        <v>2</v>
      </c>
      <c r="J6" s="10">
        <f>+M5</f>
        <v>274937.6586839651</v>
      </c>
      <c r="K6" s="10">
        <f t="shared" ref="K6:K40" si="0">-PPMT($B$4/12,I6,$B$5*12,$B$6)</f>
        <v>7103.5383070450898</v>
      </c>
      <c r="L6" s="10">
        <f t="shared" ref="L6:L40" si="1">-IPMT($B$4/12,I6,$B$5*12,$B$6)</f>
        <v>1603.8030089897961</v>
      </c>
      <c r="M6" s="10">
        <f t="shared" ref="M6:M40" si="2">+J6-K6</f>
        <v>267834.12037692004</v>
      </c>
    </row>
    <row r="7" spans="1:13" x14ac:dyDescent="0.25">
      <c r="A7" s="4" t="s">
        <v>11</v>
      </c>
      <c r="B7" s="10">
        <f>-PMT($B$4/12,$B$5*12,$B$6)</f>
        <v>8707.3413160348882</v>
      </c>
      <c r="C7" s="10"/>
      <c r="D7" s="39"/>
      <c r="E7" s="25"/>
      <c r="F7" s="25"/>
      <c r="G7" s="24"/>
      <c r="H7" s="6"/>
      <c r="I7" s="2">
        <v>3</v>
      </c>
      <c r="J7" s="10">
        <f t="shared" ref="J7:J40" si="3">+M6</f>
        <v>267834.12037692004</v>
      </c>
      <c r="K7" s="10">
        <f t="shared" si="0"/>
        <v>7144.9756138361881</v>
      </c>
      <c r="L7" s="10">
        <f t="shared" si="1"/>
        <v>1562.3657021986999</v>
      </c>
      <c r="M7" s="10">
        <f t="shared" si="2"/>
        <v>260689.14476308384</v>
      </c>
    </row>
    <row r="8" spans="1:13" x14ac:dyDescent="0.25">
      <c r="A8" s="4"/>
      <c r="B8" s="6"/>
      <c r="C8" s="6"/>
      <c r="D8" s="39"/>
      <c r="E8" s="25"/>
      <c r="F8" s="25"/>
      <c r="G8" s="24"/>
      <c r="H8" s="6"/>
      <c r="I8" s="2">
        <v>4</v>
      </c>
      <c r="J8" s="10">
        <f t="shared" si="3"/>
        <v>260689.14476308384</v>
      </c>
      <c r="K8" s="10">
        <f t="shared" si="0"/>
        <v>7186.6546382502329</v>
      </c>
      <c r="L8" s="10">
        <f t="shared" si="1"/>
        <v>1520.6866777846553</v>
      </c>
      <c r="M8" s="10">
        <f t="shared" si="2"/>
        <v>253502.4901248336</v>
      </c>
    </row>
    <row r="9" spans="1:13" x14ac:dyDescent="0.25">
      <c r="A9" s="4" t="s">
        <v>12</v>
      </c>
      <c r="B9" s="10">
        <f>+$B$6+$L$41</f>
        <v>313464.28737725603</v>
      </c>
      <c r="C9" s="10"/>
      <c r="D9" s="39"/>
      <c r="E9" s="25"/>
      <c r="F9" s="25"/>
      <c r="G9" s="24"/>
      <c r="H9" s="6"/>
      <c r="I9" s="2">
        <v>5</v>
      </c>
      <c r="J9" s="10">
        <f t="shared" si="3"/>
        <v>253502.4901248336</v>
      </c>
      <c r="K9" s="10">
        <f t="shared" si="0"/>
        <v>7228.5767903066917</v>
      </c>
      <c r="L9" s="10">
        <f t="shared" si="1"/>
        <v>1478.7645257281956</v>
      </c>
      <c r="M9" s="10">
        <f t="shared" si="2"/>
        <v>246273.91333452691</v>
      </c>
    </row>
    <row r="10" spans="1:13" x14ac:dyDescent="0.25">
      <c r="A10" s="4"/>
      <c r="B10" s="11"/>
      <c r="C10" s="11"/>
      <c r="D10" s="39"/>
      <c r="E10" s="25"/>
      <c r="F10" s="25"/>
      <c r="G10" s="24"/>
      <c r="H10" s="6"/>
      <c r="I10" s="2">
        <v>6</v>
      </c>
      <c r="J10" s="10">
        <f t="shared" si="3"/>
        <v>246273.91333452691</v>
      </c>
      <c r="K10" s="10">
        <f t="shared" si="0"/>
        <v>7270.7434882501475</v>
      </c>
      <c r="L10" s="10">
        <f t="shared" si="1"/>
        <v>1436.5978277847398</v>
      </c>
      <c r="M10" s="10">
        <f t="shared" si="2"/>
        <v>239003.16984627675</v>
      </c>
    </row>
    <row r="11" spans="1:13" x14ac:dyDescent="0.25">
      <c r="A11" s="4" t="s">
        <v>13</v>
      </c>
      <c r="B11" s="10">
        <f>136800*3</f>
        <v>410400</v>
      </c>
      <c r="C11" s="10"/>
      <c r="D11" s="39"/>
      <c r="E11" s="25"/>
      <c r="F11" s="25"/>
      <c r="G11" s="24"/>
      <c r="H11" s="6"/>
      <c r="I11" s="2">
        <v>7</v>
      </c>
      <c r="J11" s="10">
        <f t="shared" si="3"/>
        <v>239003.16984627675</v>
      </c>
      <c r="K11" s="10">
        <f t="shared" si="0"/>
        <v>7313.1561585982727</v>
      </c>
      <c r="L11" s="10">
        <f t="shared" si="1"/>
        <v>1394.1851574366142</v>
      </c>
      <c r="M11" s="10">
        <f t="shared" si="2"/>
        <v>231690.01368767847</v>
      </c>
    </row>
    <row r="12" spans="1:13" ht="15.75" thickBot="1" x14ac:dyDescent="0.3">
      <c r="A12" s="3"/>
      <c r="B12" s="12"/>
      <c r="C12" s="12"/>
      <c r="D12" s="40"/>
      <c r="E12" s="27"/>
      <c r="F12" s="27"/>
      <c r="G12" s="28"/>
      <c r="I12" s="2">
        <v>8</v>
      </c>
      <c r="J12" s="10">
        <f t="shared" si="3"/>
        <v>231690.01368767847</v>
      </c>
      <c r="K12" s="10">
        <f t="shared" si="0"/>
        <v>7355.8162361900968</v>
      </c>
      <c r="L12" s="10">
        <f t="shared" si="1"/>
        <v>1351.5250798447908</v>
      </c>
      <c r="M12" s="10">
        <f t="shared" si="2"/>
        <v>224334.19745148838</v>
      </c>
    </row>
    <row r="13" spans="1:13" ht="15.75" thickTop="1" x14ac:dyDescent="0.25">
      <c r="A13" s="3" t="s">
        <v>14</v>
      </c>
      <c r="B13" s="10">
        <f>+$B$11-$B$9</f>
        <v>96935.712622743973</v>
      </c>
      <c r="C13" s="10"/>
      <c r="I13" s="2">
        <v>9</v>
      </c>
      <c r="J13" s="10">
        <f t="shared" si="3"/>
        <v>224334.19745148838</v>
      </c>
      <c r="K13" s="10">
        <f t="shared" si="0"/>
        <v>7398.7251642345391</v>
      </c>
      <c r="L13" s="10">
        <f t="shared" si="1"/>
        <v>1308.6161518003487</v>
      </c>
      <c r="M13" s="10">
        <f t="shared" si="2"/>
        <v>216935.47228725383</v>
      </c>
    </row>
    <row r="14" spans="1:13" x14ac:dyDescent="0.25">
      <c r="B14" s="12"/>
      <c r="C14" s="12"/>
      <c r="I14" s="2">
        <v>10</v>
      </c>
      <c r="J14" s="10">
        <f t="shared" si="3"/>
        <v>216935.47228725383</v>
      </c>
      <c r="K14" s="10">
        <f t="shared" si="0"/>
        <v>7441.884394359241</v>
      </c>
      <c r="L14" s="10">
        <f t="shared" si="1"/>
        <v>1265.456921675647</v>
      </c>
      <c r="M14" s="10">
        <f t="shared" si="2"/>
        <v>209493.58789289457</v>
      </c>
    </row>
    <row r="15" spans="1:13" x14ac:dyDescent="0.25">
      <c r="I15" s="2">
        <v>11</v>
      </c>
      <c r="J15" s="10">
        <f t="shared" si="3"/>
        <v>209493.58789289457</v>
      </c>
      <c r="K15" s="10">
        <f t="shared" si="0"/>
        <v>7485.295386659669</v>
      </c>
      <c r="L15" s="10">
        <f t="shared" si="1"/>
        <v>1222.0459293752185</v>
      </c>
      <c r="M15" s="10">
        <f t="shared" si="2"/>
        <v>202008.29250623489</v>
      </c>
    </row>
    <row r="16" spans="1:13" x14ac:dyDescent="0.25">
      <c r="I16" s="2">
        <v>12</v>
      </c>
      <c r="J16" s="10">
        <f t="shared" si="3"/>
        <v>202008.29250623489</v>
      </c>
      <c r="K16" s="10">
        <f t="shared" si="0"/>
        <v>7528.9596097485164</v>
      </c>
      <c r="L16" s="10">
        <f t="shared" si="1"/>
        <v>1178.3817062863702</v>
      </c>
      <c r="M16" s="10">
        <f t="shared" si="2"/>
        <v>194479.33289648639</v>
      </c>
    </row>
    <row r="17" spans="2:13" x14ac:dyDescent="0.25">
      <c r="I17" s="2">
        <v>13</v>
      </c>
      <c r="J17" s="10">
        <f t="shared" si="3"/>
        <v>194479.33289648639</v>
      </c>
      <c r="K17" s="10">
        <f t="shared" si="0"/>
        <v>7572.8785408053836</v>
      </c>
      <c r="L17" s="10">
        <f t="shared" si="1"/>
        <v>1134.4627752295039</v>
      </c>
      <c r="M17" s="10">
        <f t="shared" si="2"/>
        <v>186906.45435568099</v>
      </c>
    </row>
    <row r="18" spans="2:13" x14ac:dyDescent="0.25">
      <c r="I18" s="2">
        <v>14</v>
      </c>
      <c r="J18" s="10">
        <f t="shared" si="3"/>
        <v>186906.45435568099</v>
      </c>
      <c r="K18" s="10">
        <f t="shared" si="0"/>
        <v>7617.0536656267477</v>
      </c>
      <c r="L18" s="10">
        <f t="shared" si="1"/>
        <v>1090.2876504081389</v>
      </c>
      <c r="M18" s="10">
        <f t="shared" si="2"/>
        <v>179289.40069005426</v>
      </c>
    </row>
    <row r="19" spans="2:13" x14ac:dyDescent="0.25">
      <c r="B19" s="13"/>
      <c r="C19" s="13"/>
      <c r="I19" s="2">
        <v>15</v>
      </c>
      <c r="J19" s="10">
        <f t="shared" si="3"/>
        <v>179289.40069005426</v>
      </c>
      <c r="K19" s="10">
        <f t="shared" si="0"/>
        <v>7661.4864786762373</v>
      </c>
      <c r="L19" s="10">
        <f t="shared" si="1"/>
        <v>1045.8548373586495</v>
      </c>
      <c r="M19" s="10">
        <f t="shared" si="2"/>
        <v>171627.91421137803</v>
      </c>
    </row>
    <row r="20" spans="2:13" x14ac:dyDescent="0.25">
      <c r="I20" s="2">
        <v>16</v>
      </c>
      <c r="J20" s="10">
        <f t="shared" si="3"/>
        <v>171627.91421137803</v>
      </c>
      <c r="K20" s="10">
        <f t="shared" si="0"/>
        <v>7706.1784831351824</v>
      </c>
      <c r="L20" s="10">
        <f t="shared" si="1"/>
        <v>1001.162832899705</v>
      </c>
      <c r="M20" s="10">
        <f t="shared" si="2"/>
        <v>163921.73572824284</v>
      </c>
    </row>
    <row r="21" spans="2:13" x14ac:dyDescent="0.25">
      <c r="B21" s="13"/>
      <c r="C21" s="13"/>
      <c r="I21" s="2">
        <v>17</v>
      </c>
      <c r="J21" s="10">
        <f t="shared" si="3"/>
        <v>163921.73572824284</v>
      </c>
      <c r="K21" s="10">
        <f t="shared" si="0"/>
        <v>7751.1311909534707</v>
      </c>
      <c r="L21" s="10">
        <f t="shared" si="1"/>
        <v>956.21012508141632</v>
      </c>
      <c r="M21" s="10">
        <f t="shared" si="2"/>
        <v>156170.60453728936</v>
      </c>
    </row>
    <row r="22" spans="2:13" x14ac:dyDescent="0.25">
      <c r="I22" s="2">
        <v>18</v>
      </c>
      <c r="J22" s="10">
        <f t="shared" si="3"/>
        <v>156170.60453728936</v>
      </c>
      <c r="K22" s="10">
        <f t="shared" si="0"/>
        <v>7796.3461229006998</v>
      </c>
      <c r="L22" s="10">
        <f t="shared" si="1"/>
        <v>910.99519313418773</v>
      </c>
      <c r="M22" s="10">
        <f t="shared" si="2"/>
        <v>148374.25841438866</v>
      </c>
    </row>
    <row r="23" spans="2:13" x14ac:dyDescent="0.25">
      <c r="I23" s="2">
        <v>19</v>
      </c>
      <c r="J23" s="10">
        <f t="shared" si="3"/>
        <v>148374.25841438866</v>
      </c>
      <c r="K23" s="10">
        <f t="shared" si="0"/>
        <v>7841.82480861762</v>
      </c>
      <c r="L23" s="10">
        <f t="shared" si="1"/>
        <v>865.51650741726723</v>
      </c>
      <c r="M23" s="10">
        <f t="shared" si="2"/>
        <v>140532.43360577105</v>
      </c>
    </row>
    <row r="24" spans="2:13" x14ac:dyDescent="0.25">
      <c r="I24" s="2">
        <v>20</v>
      </c>
      <c r="J24" s="10">
        <f t="shared" si="3"/>
        <v>140532.43360577105</v>
      </c>
      <c r="K24" s="10">
        <f t="shared" si="0"/>
        <v>7887.56878666789</v>
      </c>
      <c r="L24" s="10">
        <f t="shared" si="1"/>
        <v>819.77252936699779</v>
      </c>
      <c r="M24" s="10">
        <f t="shared" si="2"/>
        <v>132644.86481910315</v>
      </c>
    </row>
    <row r="25" spans="2:13" x14ac:dyDescent="0.25">
      <c r="I25" s="2">
        <v>21</v>
      </c>
      <c r="J25" s="10">
        <f t="shared" si="3"/>
        <v>132644.86481910315</v>
      </c>
      <c r="K25" s="10">
        <f t="shared" si="0"/>
        <v>7933.5796045901188</v>
      </c>
      <c r="L25" s="10">
        <f t="shared" si="1"/>
        <v>773.76171144476825</v>
      </c>
      <c r="M25" s="10">
        <f t="shared" si="2"/>
        <v>124711.28521451303</v>
      </c>
    </row>
    <row r="26" spans="2:13" x14ac:dyDescent="0.25">
      <c r="I26" s="2">
        <v>22</v>
      </c>
      <c r="J26" s="10">
        <f t="shared" si="3"/>
        <v>124711.28521451303</v>
      </c>
      <c r="K26" s="10">
        <f t="shared" si="0"/>
        <v>7979.8588189502279</v>
      </c>
      <c r="L26" s="10">
        <f t="shared" si="1"/>
        <v>727.48249708465926</v>
      </c>
      <c r="M26" s="10">
        <f t="shared" si="2"/>
        <v>116731.4263955628</v>
      </c>
    </row>
    <row r="27" spans="2:13" x14ac:dyDescent="0.25">
      <c r="I27" s="2">
        <v>23</v>
      </c>
      <c r="J27" s="10">
        <f t="shared" si="3"/>
        <v>116731.4263955628</v>
      </c>
      <c r="K27" s="10">
        <f t="shared" si="0"/>
        <v>8026.4079953941045</v>
      </c>
      <c r="L27" s="10">
        <f t="shared" si="1"/>
        <v>680.93332064078288</v>
      </c>
      <c r="M27" s="10">
        <f t="shared" si="2"/>
        <v>108705.01840016869</v>
      </c>
    </row>
    <row r="28" spans="2:13" x14ac:dyDescent="0.25">
      <c r="I28" s="2">
        <v>24</v>
      </c>
      <c r="J28" s="10">
        <f t="shared" si="3"/>
        <v>108705.01840016869</v>
      </c>
      <c r="K28" s="10">
        <f t="shared" si="0"/>
        <v>8073.2287087005698</v>
      </c>
      <c r="L28" s="10">
        <f t="shared" si="1"/>
        <v>634.11260733431732</v>
      </c>
      <c r="M28" s="10">
        <f t="shared" si="2"/>
        <v>100631.78969146812</v>
      </c>
    </row>
    <row r="29" spans="2:13" x14ac:dyDescent="0.25">
      <c r="I29" s="2">
        <v>25</v>
      </c>
      <c r="J29" s="10">
        <f t="shared" si="3"/>
        <v>100631.78969146812</v>
      </c>
      <c r="K29" s="10">
        <f t="shared" si="0"/>
        <v>8120.3225428346559</v>
      </c>
      <c r="L29" s="10">
        <f t="shared" si="1"/>
        <v>587.01877320023061</v>
      </c>
      <c r="M29" s="10">
        <f t="shared" si="2"/>
        <v>92511.46714863347</v>
      </c>
    </row>
    <row r="30" spans="2:13" x14ac:dyDescent="0.25">
      <c r="I30" s="2">
        <v>26</v>
      </c>
      <c r="J30" s="10">
        <f t="shared" si="3"/>
        <v>92511.46714863347</v>
      </c>
      <c r="K30" s="10">
        <f t="shared" si="0"/>
        <v>8167.691091001192</v>
      </c>
      <c r="L30" s="10">
        <f t="shared" si="1"/>
        <v>539.65022503369505</v>
      </c>
      <c r="M30" s="10">
        <f t="shared" si="2"/>
        <v>84343.776057632276</v>
      </c>
    </row>
    <row r="31" spans="2:13" x14ac:dyDescent="0.25">
      <c r="I31" s="2">
        <v>27</v>
      </c>
      <c r="J31" s="10">
        <f t="shared" si="3"/>
        <v>84343.776057632276</v>
      </c>
      <c r="K31" s="10">
        <f t="shared" si="0"/>
        <v>8215.3359556986998</v>
      </c>
      <c r="L31" s="10">
        <f t="shared" si="1"/>
        <v>492.00536033618812</v>
      </c>
      <c r="M31" s="10">
        <f t="shared" si="2"/>
        <v>76128.440101933578</v>
      </c>
    </row>
    <row r="32" spans="2:13" x14ac:dyDescent="0.25">
      <c r="I32" s="2">
        <v>28</v>
      </c>
      <c r="J32" s="10">
        <f t="shared" si="3"/>
        <v>76128.440101933578</v>
      </c>
      <c r="K32" s="10">
        <f t="shared" si="0"/>
        <v>8263.2587487736091</v>
      </c>
      <c r="L32" s="10">
        <f t="shared" si="1"/>
        <v>444.08256726127917</v>
      </c>
      <c r="M32" s="10">
        <f t="shared" si="2"/>
        <v>67865.181353159976</v>
      </c>
    </row>
    <row r="33" spans="9:13" x14ac:dyDescent="0.25">
      <c r="I33" s="2">
        <v>29</v>
      </c>
      <c r="J33" s="10">
        <f t="shared" si="3"/>
        <v>67865.181353159976</v>
      </c>
      <c r="K33" s="10">
        <f t="shared" si="0"/>
        <v>8311.4610914747882</v>
      </c>
      <c r="L33" s="10">
        <f t="shared" si="1"/>
        <v>395.88022456009963</v>
      </c>
      <c r="M33" s="10">
        <f t="shared" si="2"/>
        <v>59553.720261685186</v>
      </c>
    </row>
    <row r="34" spans="9:13" x14ac:dyDescent="0.25">
      <c r="I34" s="2">
        <v>30</v>
      </c>
      <c r="J34" s="10">
        <f t="shared" si="3"/>
        <v>59553.720261685186</v>
      </c>
      <c r="K34" s="10">
        <f t="shared" si="0"/>
        <v>8359.9446145083912</v>
      </c>
      <c r="L34" s="10">
        <f t="shared" si="1"/>
        <v>347.39670152649666</v>
      </c>
      <c r="M34" s="10">
        <f t="shared" si="2"/>
        <v>51193.775647176793</v>
      </c>
    </row>
    <row r="35" spans="9:13" x14ac:dyDescent="0.25">
      <c r="I35" s="2">
        <v>31</v>
      </c>
      <c r="J35" s="10">
        <f t="shared" si="3"/>
        <v>51193.775647176793</v>
      </c>
      <c r="K35" s="10">
        <f t="shared" si="0"/>
        <v>8408.7109580930228</v>
      </c>
      <c r="L35" s="10">
        <f t="shared" si="1"/>
        <v>298.63035794186447</v>
      </c>
      <c r="M35" s="10">
        <f t="shared" si="2"/>
        <v>42785.064689083767</v>
      </c>
    </row>
    <row r="36" spans="9:13" x14ac:dyDescent="0.25">
      <c r="I36" s="2">
        <v>32</v>
      </c>
      <c r="J36" s="10">
        <f t="shared" si="3"/>
        <v>42785.064689083767</v>
      </c>
      <c r="K36" s="10">
        <f t="shared" si="0"/>
        <v>8457.7617720152321</v>
      </c>
      <c r="L36" s="10">
        <f t="shared" si="1"/>
        <v>249.57954401965515</v>
      </c>
      <c r="M36" s="10">
        <f t="shared" si="2"/>
        <v>34327.302917068533</v>
      </c>
    </row>
    <row r="37" spans="9:13" x14ac:dyDescent="0.25">
      <c r="I37" s="2">
        <v>33</v>
      </c>
      <c r="J37" s="10">
        <f t="shared" si="3"/>
        <v>34327.302917068533</v>
      </c>
      <c r="K37" s="10">
        <f t="shared" si="0"/>
        <v>8507.0987156853207</v>
      </c>
      <c r="L37" s="10">
        <f t="shared" si="1"/>
        <v>200.24260034956632</v>
      </c>
      <c r="M37" s="10">
        <f t="shared" si="2"/>
        <v>25820.204201383211</v>
      </c>
    </row>
    <row r="38" spans="9:13" x14ac:dyDescent="0.25">
      <c r="I38" s="2">
        <v>34</v>
      </c>
      <c r="J38" s="10">
        <f t="shared" si="3"/>
        <v>25820.204201383211</v>
      </c>
      <c r="K38" s="10">
        <f t="shared" si="0"/>
        <v>8556.7234581934863</v>
      </c>
      <c r="L38" s="10">
        <f t="shared" si="1"/>
        <v>150.61785784140193</v>
      </c>
      <c r="M38" s="10">
        <f t="shared" si="2"/>
        <v>17263.480743189724</v>
      </c>
    </row>
    <row r="39" spans="9:13" x14ac:dyDescent="0.25">
      <c r="I39" s="2">
        <v>35</v>
      </c>
      <c r="J39" s="10">
        <f t="shared" si="3"/>
        <v>17263.480743189724</v>
      </c>
      <c r="K39" s="10">
        <f t="shared" si="0"/>
        <v>8606.6376783662818</v>
      </c>
      <c r="L39" s="10">
        <f t="shared" si="1"/>
        <v>100.70363766860658</v>
      </c>
      <c r="M39" s="10">
        <f t="shared" si="2"/>
        <v>8656.8430648234425</v>
      </c>
    </row>
    <row r="40" spans="9:13" x14ac:dyDescent="0.25">
      <c r="I40" s="2">
        <v>36</v>
      </c>
      <c r="J40" s="10">
        <f t="shared" si="3"/>
        <v>8656.8430648234425</v>
      </c>
      <c r="K40" s="10">
        <f t="shared" si="0"/>
        <v>8656.8430648234171</v>
      </c>
      <c r="L40" s="10">
        <f t="shared" si="1"/>
        <v>50.498251211469949</v>
      </c>
      <c r="M40" s="10">
        <f t="shared" si="2"/>
        <v>2.5465851649641991E-11</v>
      </c>
    </row>
    <row r="41" spans="9:13" x14ac:dyDescent="0.25">
      <c r="L41" s="10">
        <f>SUM(L5:L40)</f>
        <v>31464.287377256031</v>
      </c>
    </row>
  </sheetData>
  <mergeCells count="6">
    <mergeCell ref="A3:B3"/>
    <mergeCell ref="I3:M3"/>
    <mergeCell ref="D2:D4"/>
    <mergeCell ref="E2:E4"/>
    <mergeCell ref="F2:F4"/>
    <mergeCell ref="G2:G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8" sqref="A8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10.42578125" customWidth="1"/>
    <col min="4" max="4" width="31.85546875" bestFit="1" customWidth="1"/>
    <col min="5" max="10" width="14.5703125" customWidth="1"/>
    <col min="11" max="11" width="10.140625" customWidth="1"/>
    <col min="12" max="12" width="9.140625" style="2"/>
    <col min="13" max="14" width="10.5703125" customWidth="1"/>
    <col min="15" max="15" width="9.85546875" customWidth="1"/>
    <col min="16" max="16" width="12" customWidth="1"/>
    <col min="257" max="257" width="31.85546875" bestFit="1" customWidth="1"/>
    <col min="258" max="258" width="10.42578125" bestFit="1" customWidth="1"/>
    <col min="259" max="259" width="10.42578125" customWidth="1"/>
    <col min="260" max="260" width="31.85546875" bestFit="1" customWidth="1"/>
    <col min="261" max="266" width="14.5703125" customWidth="1"/>
    <col min="267" max="267" width="10.140625" customWidth="1"/>
    <col min="269" max="270" width="10.5703125" customWidth="1"/>
    <col min="271" max="271" width="9.85546875" customWidth="1"/>
    <col min="272" max="272" width="12" customWidth="1"/>
    <col min="513" max="513" width="31.85546875" bestFit="1" customWidth="1"/>
    <col min="514" max="514" width="10.42578125" bestFit="1" customWidth="1"/>
    <col min="515" max="515" width="10.42578125" customWidth="1"/>
    <col min="516" max="516" width="31.85546875" bestFit="1" customWidth="1"/>
    <col min="517" max="522" width="14.5703125" customWidth="1"/>
    <col min="523" max="523" width="10.140625" customWidth="1"/>
    <col min="525" max="526" width="10.5703125" customWidth="1"/>
    <col min="527" max="527" width="9.85546875" customWidth="1"/>
    <col min="528" max="528" width="12" customWidth="1"/>
    <col min="769" max="769" width="31.85546875" bestFit="1" customWidth="1"/>
    <col min="770" max="770" width="10.42578125" bestFit="1" customWidth="1"/>
    <col min="771" max="771" width="10.42578125" customWidth="1"/>
    <col min="772" max="772" width="31.85546875" bestFit="1" customWidth="1"/>
    <col min="773" max="778" width="14.5703125" customWidth="1"/>
    <col min="779" max="779" width="10.140625" customWidth="1"/>
    <col min="781" max="782" width="10.5703125" customWidth="1"/>
    <col min="783" max="783" width="9.85546875" customWidth="1"/>
    <col min="784" max="784" width="12" customWidth="1"/>
    <col min="1025" max="1025" width="31.85546875" bestFit="1" customWidth="1"/>
    <col min="1026" max="1026" width="10.42578125" bestFit="1" customWidth="1"/>
    <col min="1027" max="1027" width="10.42578125" customWidth="1"/>
    <col min="1028" max="1028" width="31.85546875" bestFit="1" customWidth="1"/>
    <col min="1029" max="1034" width="14.5703125" customWidth="1"/>
    <col min="1035" max="1035" width="10.140625" customWidth="1"/>
    <col min="1037" max="1038" width="10.5703125" customWidth="1"/>
    <col min="1039" max="1039" width="9.85546875" customWidth="1"/>
    <col min="1040" max="1040" width="12" customWidth="1"/>
    <col min="1281" max="1281" width="31.85546875" bestFit="1" customWidth="1"/>
    <col min="1282" max="1282" width="10.42578125" bestFit="1" customWidth="1"/>
    <col min="1283" max="1283" width="10.42578125" customWidth="1"/>
    <col min="1284" max="1284" width="31.85546875" bestFit="1" customWidth="1"/>
    <col min="1285" max="1290" width="14.5703125" customWidth="1"/>
    <col min="1291" max="1291" width="10.140625" customWidth="1"/>
    <col min="1293" max="1294" width="10.5703125" customWidth="1"/>
    <col min="1295" max="1295" width="9.85546875" customWidth="1"/>
    <col min="1296" max="1296" width="12" customWidth="1"/>
    <col min="1537" max="1537" width="31.85546875" bestFit="1" customWidth="1"/>
    <col min="1538" max="1538" width="10.42578125" bestFit="1" customWidth="1"/>
    <col min="1539" max="1539" width="10.42578125" customWidth="1"/>
    <col min="1540" max="1540" width="31.85546875" bestFit="1" customWidth="1"/>
    <col min="1541" max="1546" width="14.5703125" customWidth="1"/>
    <col min="1547" max="1547" width="10.140625" customWidth="1"/>
    <col min="1549" max="1550" width="10.5703125" customWidth="1"/>
    <col min="1551" max="1551" width="9.85546875" customWidth="1"/>
    <col min="1552" max="1552" width="12" customWidth="1"/>
    <col min="1793" max="1793" width="31.85546875" bestFit="1" customWidth="1"/>
    <col min="1794" max="1794" width="10.42578125" bestFit="1" customWidth="1"/>
    <col min="1795" max="1795" width="10.42578125" customWidth="1"/>
    <col min="1796" max="1796" width="31.85546875" bestFit="1" customWidth="1"/>
    <col min="1797" max="1802" width="14.5703125" customWidth="1"/>
    <col min="1803" max="1803" width="10.140625" customWidth="1"/>
    <col min="1805" max="1806" width="10.5703125" customWidth="1"/>
    <col min="1807" max="1807" width="9.85546875" customWidth="1"/>
    <col min="1808" max="1808" width="12" customWidth="1"/>
    <col min="2049" max="2049" width="31.85546875" bestFit="1" customWidth="1"/>
    <col min="2050" max="2050" width="10.42578125" bestFit="1" customWidth="1"/>
    <col min="2051" max="2051" width="10.42578125" customWidth="1"/>
    <col min="2052" max="2052" width="31.85546875" bestFit="1" customWidth="1"/>
    <col min="2053" max="2058" width="14.5703125" customWidth="1"/>
    <col min="2059" max="2059" width="10.140625" customWidth="1"/>
    <col min="2061" max="2062" width="10.5703125" customWidth="1"/>
    <col min="2063" max="2063" width="9.85546875" customWidth="1"/>
    <col min="2064" max="2064" width="12" customWidth="1"/>
    <col min="2305" max="2305" width="31.85546875" bestFit="1" customWidth="1"/>
    <col min="2306" max="2306" width="10.42578125" bestFit="1" customWidth="1"/>
    <col min="2307" max="2307" width="10.42578125" customWidth="1"/>
    <col min="2308" max="2308" width="31.85546875" bestFit="1" customWidth="1"/>
    <col min="2309" max="2314" width="14.5703125" customWidth="1"/>
    <col min="2315" max="2315" width="10.140625" customWidth="1"/>
    <col min="2317" max="2318" width="10.5703125" customWidth="1"/>
    <col min="2319" max="2319" width="9.85546875" customWidth="1"/>
    <col min="2320" max="2320" width="12" customWidth="1"/>
    <col min="2561" max="2561" width="31.85546875" bestFit="1" customWidth="1"/>
    <col min="2562" max="2562" width="10.42578125" bestFit="1" customWidth="1"/>
    <col min="2563" max="2563" width="10.42578125" customWidth="1"/>
    <col min="2564" max="2564" width="31.85546875" bestFit="1" customWidth="1"/>
    <col min="2565" max="2570" width="14.5703125" customWidth="1"/>
    <col min="2571" max="2571" width="10.140625" customWidth="1"/>
    <col min="2573" max="2574" width="10.5703125" customWidth="1"/>
    <col min="2575" max="2575" width="9.85546875" customWidth="1"/>
    <col min="2576" max="2576" width="12" customWidth="1"/>
    <col min="2817" max="2817" width="31.85546875" bestFit="1" customWidth="1"/>
    <col min="2818" max="2818" width="10.42578125" bestFit="1" customWidth="1"/>
    <col min="2819" max="2819" width="10.42578125" customWidth="1"/>
    <col min="2820" max="2820" width="31.85546875" bestFit="1" customWidth="1"/>
    <col min="2821" max="2826" width="14.5703125" customWidth="1"/>
    <col min="2827" max="2827" width="10.140625" customWidth="1"/>
    <col min="2829" max="2830" width="10.5703125" customWidth="1"/>
    <col min="2831" max="2831" width="9.85546875" customWidth="1"/>
    <col min="2832" max="2832" width="12" customWidth="1"/>
    <col min="3073" max="3073" width="31.85546875" bestFit="1" customWidth="1"/>
    <col min="3074" max="3074" width="10.42578125" bestFit="1" customWidth="1"/>
    <col min="3075" max="3075" width="10.42578125" customWidth="1"/>
    <col min="3076" max="3076" width="31.85546875" bestFit="1" customWidth="1"/>
    <col min="3077" max="3082" width="14.5703125" customWidth="1"/>
    <col min="3083" max="3083" width="10.140625" customWidth="1"/>
    <col min="3085" max="3086" width="10.5703125" customWidth="1"/>
    <col min="3087" max="3087" width="9.85546875" customWidth="1"/>
    <col min="3088" max="3088" width="12" customWidth="1"/>
    <col min="3329" max="3329" width="31.85546875" bestFit="1" customWidth="1"/>
    <col min="3330" max="3330" width="10.42578125" bestFit="1" customWidth="1"/>
    <col min="3331" max="3331" width="10.42578125" customWidth="1"/>
    <col min="3332" max="3332" width="31.85546875" bestFit="1" customWidth="1"/>
    <col min="3333" max="3338" width="14.5703125" customWidth="1"/>
    <col min="3339" max="3339" width="10.140625" customWidth="1"/>
    <col min="3341" max="3342" width="10.5703125" customWidth="1"/>
    <col min="3343" max="3343" width="9.85546875" customWidth="1"/>
    <col min="3344" max="3344" width="12" customWidth="1"/>
    <col min="3585" max="3585" width="31.85546875" bestFit="1" customWidth="1"/>
    <col min="3586" max="3586" width="10.42578125" bestFit="1" customWidth="1"/>
    <col min="3587" max="3587" width="10.42578125" customWidth="1"/>
    <col min="3588" max="3588" width="31.85546875" bestFit="1" customWidth="1"/>
    <col min="3589" max="3594" width="14.5703125" customWidth="1"/>
    <col min="3595" max="3595" width="10.140625" customWidth="1"/>
    <col min="3597" max="3598" width="10.5703125" customWidth="1"/>
    <col min="3599" max="3599" width="9.85546875" customWidth="1"/>
    <col min="3600" max="3600" width="12" customWidth="1"/>
    <col min="3841" max="3841" width="31.85546875" bestFit="1" customWidth="1"/>
    <col min="3842" max="3842" width="10.42578125" bestFit="1" customWidth="1"/>
    <col min="3843" max="3843" width="10.42578125" customWidth="1"/>
    <col min="3844" max="3844" width="31.85546875" bestFit="1" customWidth="1"/>
    <col min="3845" max="3850" width="14.5703125" customWidth="1"/>
    <col min="3851" max="3851" width="10.140625" customWidth="1"/>
    <col min="3853" max="3854" width="10.5703125" customWidth="1"/>
    <col min="3855" max="3855" width="9.85546875" customWidth="1"/>
    <col min="3856" max="3856" width="12" customWidth="1"/>
    <col min="4097" max="4097" width="31.85546875" bestFit="1" customWidth="1"/>
    <col min="4098" max="4098" width="10.42578125" bestFit="1" customWidth="1"/>
    <col min="4099" max="4099" width="10.42578125" customWidth="1"/>
    <col min="4100" max="4100" width="31.85546875" bestFit="1" customWidth="1"/>
    <col min="4101" max="4106" width="14.5703125" customWidth="1"/>
    <col min="4107" max="4107" width="10.140625" customWidth="1"/>
    <col min="4109" max="4110" width="10.5703125" customWidth="1"/>
    <col min="4111" max="4111" width="9.85546875" customWidth="1"/>
    <col min="4112" max="4112" width="12" customWidth="1"/>
    <col min="4353" max="4353" width="31.85546875" bestFit="1" customWidth="1"/>
    <col min="4354" max="4354" width="10.42578125" bestFit="1" customWidth="1"/>
    <col min="4355" max="4355" width="10.42578125" customWidth="1"/>
    <col min="4356" max="4356" width="31.85546875" bestFit="1" customWidth="1"/>
    <col min="4357" max="4362" width="14.5703125" customWidth="1"/>
    <col min="4363" max="4363" width="10.140625" customWidth="1"/>
    <col min="4365" max="4366" width="10.5703125" customWidth="1"/>
    <col min="4367" max="4367" width="9.85546875" customWidth="1"/>
    <col min="4368" max="4368" width="12" customWidth="1"/>
    <col min="4609" max="4609" width="31.85546875" bestFit="1" customWidth="1"/>
    <col min="4610" max="4610" width="10.42578125" bestFit="1" customWidth="1"/>
    <col min="4611" max="4611" width="10.42578125" customWidth="1"/>
    <col min="4612" max="4612" width="31.85546875" bestFit="1" customWidth="1"/>
    <col min="4613" max="4618" width="14.5703125" customWidth="1"/>
    <col min="4619" max="4619" width="10.140625" customWidth="1"/>
    <col min="4621" max="4622" width="10.5703125" customWidth="1"/>
    <col min="4623" max="4623" width="9.85546875" customWidth="1"/>
    <col min="4624" max="4624" width="12" customWidth="1"/>
    <col min="4865" max="4865" width="31.85546875" bestFit="1" customWidth="1"/>
    <col min="4866" max="4866" width="10.42578125" bestFit="1" customWidth="1"/>
    <col min="4867" max="4867" width="10.42578125" customWidth="1"/>
    <col min="4868" max="4868" width="31.85546875" bestFit="1" customWidth="1"/>
    <col min="4869" max="4874" width="14.5703125" customWidth="1"/>
    <col min="4875" max="4875" width="10.140625" customWidth="1"/>
    <col min="4877" max="4878" width="10.5703125" customWidth="1"/>
    <col min="4879" max="4879" width="9.85546875" customWidth="1"/>
    <col min="4880" max="4880" width="12" customWidth="1"/>
    <col min="5121" max="5121" width="31.85546875" bestFit="1" customWidth="1"/>
    <col min="5122" max="5122" width="10.42578125" bestFit="1" customWidth="1"/>
    <col min="5123" max="5123" width="10.42578125" customWidth="1"/>
    <col min="5124" max="5124" width="31.85546875" bestFit="1" customWidth="1"/>
    <col min="5125" max="5130" width="14.5703125" customWidth="1"/>
    <col min="5131" max="5131" width="10.140625" customWidth="1"/>
    <col min="5133" max="5134" width="10.5703125" customWidth="1"/>
    <col min="5135" max="5135" width="9.85546875" customWidth="1"/>
    <col min="5136" max="5136" width="12" customWidth="1"/>
    <col min="5377" max="5377" width="31.85546875" bestFit="1" customWidth="1"/>
    <col min="5378" max="5378" width="10.42578125" bestFit="1" customWidth="1"/>
    <col min="5379" max="5379" width="10.42578125" customWidth="1"/>
    <col min="5380" max="5380" width="31.85546875" bestFit="1" customWidth="1"/>
    <col min="5381" max="5386" width="14.5703125" customWidth="1"/>
    <col min="5387" max="5387" width="10.140625" customWidth="1"/>
    <col min="5389" max="5390" width="10.5703125" customWidth="1"/>
    <col min="5391" max="5391" width="9.85546875" customWidth="1"/>
    <col min="5392" max="5392" width="12" customWidth="1"/>
    <col min="5633" max="5633" width="31.85546875" bestFit="1" customWidth="1"/>
    <col min="5634" max="5634" width="10.42578125" bestFit="1" customWidth="1"/>
    <col min="5635" max="5635" width="10.42578125" customWidth="1"/>
    <col min="5636" max="5636" width="31.85546875" bestFit="1" customWidth="1"/>
    <col min="5637" max="5642" width="14.5703125" customWidth="1"/>
    <col min="5643" max="5643" width="10.140625" customWidth="1"/>
    <col min="5645" max="5646" width="10.5703125" customWidth="1"/>
    <col min="5647" max="5647" width="9.85546875" customWidth="1"/>
    <col min="5648" max="5648" width="12" customWidth="1"/>
    <col min="5889" max="5889" width="31.85546875" bestFit="1" customWidth="1"/>
    <col min="5890" max="5890" width="10.42578125" bestFit="1" customWidth="1"/>
    <col min="5891" max="5891" width="10.42578125" customWidth="1"/>
    <col min="5892" max="5892" width="31.85546875" bestFit="1" customWidth="1"/>
    <col min="5893" max="5898" width="14.5703125" customWidth="1"/>
    <col min="5899" max="5899" width="10.140625" customWidth="1"/>
    <col min="5901" max="5902" width="10.5703125" customWidth="1"/>
    <col min="5903" max="5903" width="9.85546875" customWidth="1"/>
    <col min="5904" max="5904" width="12" customWidth="1"/>
    <col min="6145" max="6145" width="31.85546875" bestFit="1" customWidth="1"/>
    <col min="6146" max="6146" width="10.42578125" bestFit="1" customWidth="1"/>
    <col min="6147" max="6147" width="10.42578125" customWidth="1"/>
    <col min="6148" max="6148" width="31.85546875" bestFit="1" customWidth="1"/>
    <col min="6149" max="6154" width="14.5703125" customWidth="1"/>
    <col min="6155" max="6155" width="10.140625" customWidth="1"/>
    <col min="6157" max="6158" width="10.5703125" customWidth="1"/>
    <col min="6159" max="6159" width="9.85546875" customWidth="1"/>
    <col min="6160" max="6160" width="12" customWidth="1"/>
    <col min="6401" max="6401" width="31.85546875" bestFit="1" customWidth="1"/>
    <col min="6402" max="6402" width="10.42578125" bestFit="1" customWidth="1"/>
    <col min="6403" max="6403" width="10.42578125" customWidth="1"/>
    <col min="6404" max="6404" width="31.85546875" bestFit="1" customWidth="1"/>
    <col min="6405" max="6410" width="14.5703125" customWidth="1"/>
    <col min="6411" max="6411" width="10.140625" customWidth="1"/>
    <col min="6413" max="6414" width="10.5703125" customWidth="1"/>
    <col min="6415" max="6415" width="9.85546875" customWidth="1"/>
    <col min="6416" max="6416" width="12" customWidth="1"/>
    <col min="6657" max="6657" width="31.85546875" bestFit="1" customWidth="1"/>
    <col min="6658" max="6658" width="10.42578125" bestFit="1" customWidth="1"/>
    <col min="6659" max="6659" width="10.42578125" customWidth="1"/>
    <col min="6660" max="6660" width="31.85546875" bestFit="1" customWidth="1"/>
    <col min="6661" max="6666" width="14.5703125" customWidth="1"/>
    <col min="6667" max="6667" width="10.140625" customWidth="1"/>
    <col min="6669" max="6670" width="10.5703125" customWidth="1"/>
    <col min="6671" max="6671" width="9.85546875" customWidth="1"/>
    <col min="6672" max="6672" width="12" customWidth="1"/>
    <col min="6913" max="6913" width="31.85546875" bestFit="1" customWidth="1"/>
    <col min="6914" max="6914" width="10.42578125" bestFit="1" customWidth="1"/>
    <col min="6915" max="6915" width="10.42578125" customWidth="1"/>
    <col min="6916" max="6916" width="31.85546875" bestFit="1" customWidth="1"/>
    <col min="6917" max="6922" width="14.5703125" customWidth="1"/>
    <col min="6923" max="6923" width="10.140625" customWidth="1"/>
    <col min="6925" max="6926" width="10.5703125" customWidth="1"/>
    <col min="6927" max="6927" width="9.85546875" customWidth="1"/>
    <col min="6928" max="6928" width="12" customWidth="1"/>
    <col min="7169" max="7169" width="31.85546875" bestFit="1" customWidth="1"/>
    <col min="7170" max="7170" width="10.42578125" bestFit="1" customWidth="1"/>
    <col min="7171" max="7171" width="10.42578125" customWidth="1"/>
    <col min="7172" max="7172" width="31.85546875" bestFit="1" customWidth="1"/>
    <col min="7173" max="7178" width="14.5703125" customWidth="1"/>
    <col min="7179" max="7179" width="10.140625" customWidth="1"/>
    <col min="7181" max="7182" width="10.5703125" customWidth="1"/>
    <col min="7183" max="7183" width="9.85546875" customWidth="1"/>
    <col min="7184" max="7184" width="12" customWidth="1"/>
    <col min="7425" max="7425" width="31.85546875" bestFit="1" customWidth="1"/>
    <col min="7426" max="7426" width="10.42578125" bestFit="1" customWidth="1"/>
    <col min="7427" max="7427" width="10.42578125" customWidth="1"/>
    <col min="7428" max="7428" width="31.85546875" bestFit="1" customWidth="1"/>
    <col min="7429" max="7434" width="14.5703125" customWidth="1"/>
    <col min="7435" max="7435" width="10.140625" customWidth="1"/>
    <col min="7437" max="7438" width="10.5703125" customWidth="1"/>
    <col min="7439" max="7439" width="9.85546875" customWidth="1"/>
    <col min="7440" max="7440" width="12" customWidth="1"/>
    <col min="7681" max="7681" width="31.85546875" bestFit="1" customWidth="1"/>
    <col min="7682" max="7682" width="10.42578125" bestFit="1" customWidth="1"/>
    <col min="7683" max="7683" width="10.42578125" customWidth="1"/>
    <col min="7684" max="7684" width="31.85546875" bestFit="1" customWidth="1"/>
    <col min="7685" max="7690" width="14.5703125" customWidth="1"/>
    <col min="7691" max="7691" width="10.140625" customWidth="1"/>
    <col min="7693" max="7694" width="10.5703125" customWidth="1"/>
    <col min="7695" max="7695" width="9.85546875" customWidth="1"/>
    <col min="7696" max="7696" width="12" customWidth="1"/>
    <col min="7937" max="7937" width="31.85546875" bestFit="1" customWidth="1"/>
    <col min="7938" max="7938" width="10.42578125" bestFit="1" customWidth="1"/>
    <col min="7939" max="7939" width="10.42578125" customWidth="1"/>
    <col min="7940" max="7940" width="31.85546875" bestFit="1" customWidth="1"/>
    <col min="7941" max="7946" width="14.5703125" customWidth="1"/>
    <col min="7947" max="7947" width="10.140625" customWidth="1"/>
    <col min="7949" max="7950" width="10.5703125" customWidth="1"/>
    <col min="7951" max="7951" width="9.85546875" customWidth="1"/>
    <col min="7952" max="7952" width="12" customWidth="1"/>
    <col min="8193" max="8193" width="31.85546875" bestFit="1" customWidth="1"/>
    <col min="8194" max="8194" width="10.42578125" bestFit="1" customWidth="1"/>
    <col min="8195" max="8195" width="10.42578125" customWidth="1"/>
    <col min="8196" max="8196" width="31.85546875" bestFit="1" customWidth="1"/>
    <col min="8197" max="8202" width="14.5703125" customWidth="1"/>
    <col min="8203" max="8203" width="10.140625" customWidth="1"/>
    <col min="8205" max="8206" width="10.5703125" customWidth="1"/>
    <col min="8207" max="8207" width="9.85546875" customWidth="1"/>
    <col min="8208" max="8208" width="12" customWidth="1"/>
    <col min="8449" max="8449" width="31.85546875" bestFit="1" customWidth="1"/>
    <col min="8450" max="8450" width="10.42578125" bestFit="1" customWidth="1"/>
    <col min="8451" max="8451" width="10.42578125" customWidth="1"/>
    <col min="8452" max="8452" width="31.85546875" bestFit="1" customWidth="1"/>
    <col min="8453" max="8458" width="14.5703125" customWidth="1"/>
    <col min="8459" max="8459" width="10.140625" customWidth="1"/>
    <col min="8461" max="8462" width="10.5703125" customWidth="1"/>
    <col min="8463" max="8463" width="9.85546875" customWidth="1"/>
    <col min="8464" max="8464" width="12" customWidth="1"/>
    <col min="8705" max="8705" width="31.85546875" bestFit="1" customWidth="1"/>
    <col min="8706" max="8706" width="10.42578125" bestFit="1" customWidth="1"/>
    <col min="8707" max="8707" width="10.42578125" customWidth="1"/>
    <col min="8708" max="8708" width="31.85546875" bestFit="1" customWidth="1"/>
    <col min="8709" max="8714" width="14.5703125" customWidth="1"/>
    <col min="8715" max="8715" width="10.140625" customWidth="1"/>
    <col min="8717" max="8718" width="10.5703125" customWidth="1"/>
    <col min="8719" max="8719" width="9.85546875" customWidth="1"/>
    <col min="8720" max="8720" width="12" customWidth="1"/>
    <col min="8961" max="8961" width="31.85546875" bestFit="1" customWidth="1"/>
    <col min="8962" max="8962" width="10.42578125" bestFit="1" customWidth="1"/>
    <col min="8963" max="8963" width="10.42578125" customWidth="1"/>
    <col min="8964" max="8964" width="31.85546875" bestFit="1" customWidth="1"/>
    <col min="8965" max="8970" width="14.5703125" customWidth="1"/>
    <col min="8971" max="8971" width="10.140625" customWidth="1"/>
    <col min="8973" max="8974" width="10.5703125" customWidth="1"/>
    <col min="8975" max="8975" width="9.85546875" customWidth="1"/>
    <col min="8976" max="8976" width="12" customWidth="1"/>
    <col min="9217" max="9217" width="31.85546875" bestFit="1" customWidth="1"/>
    <col min="9218" max="9218" width="10.42578125" bestFit="1" customWidth="1"/>
    <col min="9219" max="9219" width="10.42578125" customWidth="1"/>
    <col min="9220" max="9220" width="31.85546875" bestFit="1" customWidth="1"/>
    <col min="9221" max="9226" width="14.5703125" customWidth="1"/>
    <col min="9227" max="9227" width="10.140625" customWidth="1"/>
    <col min="9229" max="9230" width="10.5703125" customWidth="1"/>
    <col min="9231" max="9231" width="9.85546875" customWidth="1"/>
    <col min="9232" max="9232" width="12" customWidth="1"/>
    <col min="9473" max="9473" width="31.85546875" bestFit="1" customWidth="1"/>
    <col min="9474" max="9474" width="10.42578125" bestFit="1" customWidth="1"/>
    <col min="9475" max="9475" width="10.42578125" customWidth="1"/>
    <col min="9476" max="9476" width="31.85546875" bestFit="1" customWidth="1"/>
    <col min="9477" max="9482" width="14.5703125" customWidth="1"/>
    <col min="9483" max="9483" width="10.140625" customWidth="1"/>
    <col min="9485" max="9486" width="10.5703125" customWidth="1"/>
    <col min="9487" max="9487" width="9.85546875" customWidth="1"/>
    <col min="9488" max="9488" width="12" customWidth="1"/>
    <col min="9729" max="9729" width="31.85546875" bestFit="1" customWidth="1"/>
    <col min="9730" max="9730" width="10.42578125" bestFit="1" customWidth="1"/>
    <col min="9731" max="9731" width="10.42578125" customWidth="1"/>
    <col min="9732" max="9732" width="31.85546875" bestFit="1" customWidth="1"/>
    <col min="9733" max="9738" width="14.5703125" customWidth="1"/>
    <col min="9739" max="9739" width="10.140625" customWidth="1"/>
    <col min="9741" max="9742" width="10.5703125" customWidth="1"/>
    <col min="9743" max="9743" width="9.85546875" customWidth="1"/>
    <col min="9744" max="9744" width="12" customWidth="1"/>
    <col min="9985" max="9985" width="31.85546875" bestFit="1" customWidth="1"/>
    <col min="9986" max="9986" width="10.42578125" bestFit="1" customWidth="1"/>
    <col min="9987" max="9987" width="10.42578125" customWidth="1"/>
    <col min="9988" max="9988" width="31.85546875" bestFit="1" customWidth="1"/>
    <col min="9989" max="9994" width="14.5703125" customWidth="1"/>
    <col min="9995" max="9995" width="10.140625" customWidth="1"/>
    <col min="9997" max="9998" width="10.5703125" customWidth="1"/>
    <col min="9999" max="9999" width="9.85546875" customWidth="1"/>
    <col min="10000" max="10000" width="12" customWidth="1"/>
    <col min="10241" max="10241" width="31.85546875" bestFit="1" customWidth="1"/>
    <col min="10242" max="10242" width="10.42578125" bestFit="1" customWidth="1"/>
    <col min="10243" max="10243" width="10.42578125" customWidth="1"/>
    <col min="10244" max="10244" width="31.85546875" bestFit="1" customWidth="1"/>
    <col min="10245" max="10250" width="14.5703125" customWidth="1"/>
    <col min="10251" max="10251" width="10.140625" customWidth="1"/>
    <col min="10253" max="10254" width="10.5703125" customWidth="1"/>
    <col min="10255" max="10255" width="9.85546875" customWidth="1"/>
    <col min="10256" max="10256" width="12" customWidth="1"/>
    <col min="10497" max="10497" width="31.85546875" bestFit="1" customWidth="1"/>
    <col min="10498" max="10498" width="10.42578125" bestFit="1" customWidth="1"/>
    <col min="10499" max="10499" width="10.42578125" customWidth="1"/>
    <col min="10500" max="10500" width="31.85546875" bestFit="1" customWidth="1"/>
    <col min="10501" max="10506" width="14.5703125" customWidth="1"/>
    <col min="10507" max="10507" width="10.140625" customWidth="1"/>
    <col min="10509" max="10510" width="10.5703125" customWidth="1"/>
    <col min="10511" max="10511" width="9.85546875" customWidth="1"/>
    <col min="10512" max="10512" width="12" customWidth="1"/>
    <col min="10753" max="10753" width="31.85546875" bestFit="1" customWidth="1"/>
    <col min="10754" max="10754" width="10.42578125" bestFit="1" customWidth="1"/>
    <col min="10755" max="10755" width="10.42578125" customWidth="1"/>
    <col min="10756" max="10756" width="31.85546875" bestFit="1" customWidth="1"/>
    <col min="10757" max="10762" width="14.5703125" customWidth="1"/>
    <col min="10763" max="10763" width="10.140625" customWidth="1"/>
    <col min="10765" max="10766" width="10.5703125" customWidth="1"/>
    <col min="10767" max="10767" width="9.85546875" customWidth="1"/>
    <col min="10768" max="10768" width="12" customWidth="1"/>
    <col min="11009" max="11009" width="31.85546875" bestFit="1" customWidth="1"/>
    <col min="11010" max="11010" width="10.42578125" bestFit="1" customWidth="1"/>
    <col min="11011" max="11011" width="10.42578125" customWidth="1"/>
    <col min="11012" max="11012" width="31.85546875" bestFit="1" customWidth="1"/>
    <col min="11013" max="11018" width="14.5703125" customWidth="1"/>
    <col min="11019" max="11019" width="10.140625" customWidth="1"/>
    <col min="11021" max="11022" width="10.5703125" customWidth="1"/>
    <col min="11023" max="11023" width="9.85546875" customWidth="1"/>
    <col min="11024" max="11024" width="12" customWidth="1"/>
    <col min="11265" max="11265" width="31.85546875" bestFit="1" customWidth="1"/>
    <col min="11266" max="11266" width="10.42578125" bestFit="1" customWidth="1"/>
    <col min="11267" max="11267" width="10.42578125" customWidth="1"/>
    <col min="11268" max="11268" width="31.85546875" bestFit="1" customWidth="1"/>
    <col min="11269" max="11274" width="14.5703125" customWidth="1"/>
    <col min="11275" max="11275" width="10.140625" customWidth="1"/>
    <col min="11277" max="11278" width="10.5703125" customWidth="1"/>
    <col min="11279" max="11279" width="9.85546875" customWidth="1"/>
    <col min="11280" max="11280" width="12" customWidth="1"/>
    <col min="11521" max="11521" width="31.85546875" bestFit="1" customWidth="1"/>
    <col min="11522" max="11522" width="10.42578125" bestFit="1" customWidth="1"/>
    <col min="11523" max="11523" width="10.42578125" customWidth="1"/>
    <col min="11524" max="11524" width="31.85546875" bestFit="1" customWidth="1"/>
    <col min="11525" max="11530" width="14.5703125" customWidth="1"/>
    <col min="11531" max="11531" width="10.140625" customWidth="1"/>
    <col min="11533" max="11534" width="10.5703125" customWidth="1"/>
    <col min="11535" max="11535" width="9.85546875" customWidth="1"/>
    <col min="11536" max="11536" width="12" customWidth="1"/>
    <col min="11777" max="11777" width="31.85546875" bestFit="1" customWidth="1"/>
    <col min="11778" max="11778" width="10.42578125" bestFit="1" customWidth="1"/>
    <col min="11779" max="11779" width="10.42578125" customWidth="1"/>
    <col min="11780" max="11780" width="31.85546875" bestFit="1" customWidth="1"/>
    <col min="11781" max="11786" width="14.5703125" customWidth="1"/>
    <col min="11787" max="11787" width="10.140625" customWidth="1"/>
    <col min="11789" max="11790" width="10.5703125" customWidth="1"/>
    <col min="11791" max="11791" width="9.85546875" customWidth="1"/>
    <col min="11792" max="11792" width="12" customWidth="1"/>
    <col min="12033" max="12033" width="31.85546875" bestFit="1" customWidth="1"/>
    <col min="12034" max="12034" width="10.42578125" bestFit="1" customWidth="1"/>
    <col min="12035" max="12035" width="10.42578125" customWidth="1"/>
    <col min="12036" max="12036" width="31.85546875" bestFit="1" customWidth="1"/>
    <col min="12037" max="12042" width="14.5703125" customWidth="1"/>
    <col min="12043" max="12043" width="10.140625" customWidth="1"/>
    <col min="12045" max="12046" width="10.5703125" customWidth="1"/>
    <col min="12047" max="12047" width="9.85546875" customWidth="1"/>
    <col min="12048" max="12048" width="12" customWidth="1"/>
    <col min="12289" max="12289" width="31.85546875" bestFit="1" customWidth="1"/>
    <col min="12290" max="12290" width="10.42578125" bestFit="1" customWidth="1"/>
    <col min="12291" max="12291" width="10.42578125" customWidth="1"/>
    <col min="12292" max="12292" width="31.85546875" bestFit="1" customWidth="1"/>
    <col min="12293" max="12298" width="14.5703125" customWidth="1"/>
    <col min="12299" max="12299" width="10.140625" customWidth="1"/>
    <col min="12301" max="12302" width="10.5703125" customWidth="1"/>
    <col min="12303" max="12303" width="9.85546875" customWidth="1"/>
    <col min="12304" max="12304" width="12" customWidth="1"/>
    <col min="12545" max="12545" width="31.85546875" bestFit="1" customWidth="1"/>
    <col min="12546" max="12546" width="10.42578125" bestFit="1" customWidth="1"/>
    <col min="12547" max="12547" width="10.42578125" customWidth="1"/>
    <col min="12548" max="12548" width="31.85546875" bestFit="1" customWidth="1"/>
    <col min="12549" max="12554" width="14.5703125" customWidth="1"/>
    <col min="12555" max="12555" width="10.140625" customWidth="1"/>
    <col min="12557" max="12558" width="10.5703125" customWidth="1"/>
    <col min="12559" max="12559" width="9.85546875" customWidth="1"/>
    <col min="12560" max="12560" width="12" customWidth="1"/>
    <col min="12801" max="12801" width="31.85546875" bestFit="1" customWidth="1"/>
    <col min="12802" max="12802" width="10.42578125" bestFit="1" customWidth="1"/>
    <col min="12803" max="12803" width="10.42578125" customWidth="1"/>
    <col min="12804" max="12804" width="31.85546875" bestFit="1" customWidth="1"/>
    <col min="12805" max="12810" width="14.5703125" customWidth="1"/>
    <col min="12811" max="12811" width="10.140625" customWidth="1"/>
    <col min="12813" max="12814" width="10.5703125" customWidth="1"/>
    <col min="12815" max="12815" width="9.85546875" customWidth="1"/>
    <col min="12816" max="12816" width="12" customWidth="1"/>
    <col min="13057" max="13057" width="31.85546875" bestFit="1" customWidth="1"/>
    <col min="13058" max="13058" width="10.42578125" bestFit="1" customWidth="1"/>
    <col min="13059" max="13059" width="10.42578125" customWidth="1"/>
    <col min="13060" max="13060" width="31.85546875" bestFit="1" customWidth="1"/>
    <col min="13061" max="13066" width="14.5703125" customWidth="1"/>
    <col min="13067" max="13067" width="10.140625" customWidth="1"/>
    <col min="13069" max="13070" width="10.5703125" customWidth="1"/>
    <col min="13071" max="13071" width="9.85546875" customWidth="1"/>
    <col min="13072" max="13072" width="12" customWidth="1"/>
    <col min="13313" max="13313" width="31.85546875" bestFit="1" customWidth="1"/>
    <col min="13314" max="13314" width="10.42578125" bestFit="1" customWidth="1"/>
    <col min="13315" max="13315" width="10.42578125" customWidth="1"/>
    <col min="13316" max="13316" width="31.85546875" bestFit="1" customWidth="1"/>
    <col min="13317" max="13322" width="14.5703125" customWidth="1"/>
    <col min="13323" max="13323" width="10.140625" customWidth="1"/>
    <col min="13325" max="13326" width="10.5703125" customWidth="1"/>
    <col min="13327" max="13327" width="9.85546875" customWidth="1"/>
    <col min="13328" max="13328" width="12" customWidth="1"/>
    <col min="13569" max="13569" width="31.85546875" bestFit="1" customWidth="1"/>
    <col min="13570" max="13570" width="10.42578125" bestFit="1" customWidth="1"/>
    <col min="13571" max="13571" width="10.42578125" customWidth="1"/>
    <col min="13572" max="13572" width="31.85546875" bestFit="1" customWidth="1"/>
    <col min="13573" max="13578" width="14.5703125" customWidth="1"/>
    <col min="13579" max="13579" width="10.140625" customWidth="1"/>
    <col min="13581" max="13582" width="10.5703125" customWidth="1"/>
    <col min="13583" max="13583" width="9.85546875" customWidth="1"/>
    <col min="13584" max="13584" width="12" customWidth="1"/>
    <col min="13825" max="13825" width="31.85546875" bestFit="1" customWidth="1"/>
    <col min="13826" max="13826" width="10.42578125" bestFit="1" customWidth="1"/>
    <col min="13827" max="13827" width="10.42578125" customWidth="1"/>
    <col min="13828" max="13828" width="31.85546875" bestFit="1" customWidth="1"/>
    <col min="13829" max="13834" width="14.5703125" customWidth="1"/>
    <col min="13835" max="13835" width="10.140625" customWidth="1"/>
    <col min="13837" max="13838" width="10.5703125" customWidth="1"/>
    <col min="13839" max="13839" width="9.85546875" customWidth="1"/>
    <col min="13840" max="13840" width="12" customWidth="1"/>
    <col min="14081" max="14081" width="31.85546875" bestFit="1" customWidth="1"/>
    <col min="14082" max="14082" width="10.42578125" bestFit="1" customWidth="1"/>
    <col min="14083" max="14083" width="10.42578125" customWidth="1"/>
    <col min="14084" max="14084" width="31.85546875" bestFit="1" customWidth="1"/>
    <col min="14085" max="14090" width="14.5703125" customWidth="1"/>
    <col min="14091" max="14091" width="10.140625" customWidth="1"/>
    <col min="14093" max="14094" width="10.5703125" customWidth="1"/>
    <col min="14095" max="14095" width="9.85546875" customWidth="1"/>
    <col min="14096" max="14096" width="12" customWidth="1"/>
    <col min="14337" max="14337" width="31.85546875" bestFit="1" customWidth="1"/>
    <col min="14338" max="14338" width="10.42578125" bestFit="1" customWidth="1"/>
    <col min="14339" max="14339" width="10.42578125" customWidth="1"/>
    <col min="14340" max="14340" width="31.85546875" bestFit="1" customWidth="1"/>
    <col min="14341" max="14346" width="14.5703125" customWidth="1"/>
    <col min="14347" max="14347" width="10.140625" customWidth="1"/>
    <col min="14349" max="14350" width="10.5703125" customWidth="1"/>
    <col min="14351" max="14351" width="9.85546875" customWidth="1"/>
    <col min="14352" max="14352" width="12" customWidth="1"/>
    <col min="14593" max="14593" width="31.85546875" bestFit="1" customWidth="1"/>
    <col min="14594" max="14594" width="10.42578125" bestFit="1" customWidth="1"/>
    <col min="14595" max="14595" width="10.42578125" customWidth="1"/>
    <col min="14596" max="14596" width="31.85546875" bestFit="1" customWidth="1"/>
    <col min="14597" max="14602" width="14.5703125" customWidth="1"/>
    <col min="14603" max="14603" width="10.140625" customWidth="1"/>
    <col min="14605" max="14606" width="10.5703125" customWidth="1"/>
    <col min="14607" max="14607" width="9.85546875" customWidth="1"/>
    <col min="14608" max="14608" width="12" customWidth="1"/>
    <col min="14849" max="14849" width="31.85546875" bestFit="1" customWidth="1"/>
    <col min="14850" max="14850" width="10.42578125" bestFit="1" customWidth="1"/>
    <col min="14851" max="14851" width="10.42578125" customWidth="1"/>
    <col min="14852" max="14852" width="31.85546875" bestFit="1" customWidth="1"/>
    <col min="14853" max="14858" width="14.5703125" customWidth="1"/>
    <col min="14859" max="14859" width="10.140625" customWidth="1"/>
    <col min="14861" max="14862" width="10.5703125" customWidth="1"/>
    <col min="14863" max="14863" width="9.85546875" customWidth="1"/>
    <col min="14864" max="14864" width="12" customWidth="1"/>
    <col min="15105" max="15105" width="31.85546875" bestFit="1" customWidth="1"/>
    <col min="15106" max="15106" width="10.42578125" bestFit="1" customWidth="1"/>
    <col min="15107" max="15107" width="10.42578125" customWidth="1"/>
    <col min="15108" max="15108" width="31.85546875" bestFit="1" customWidth="1"/>
    <col min="15109" max="15114" width="14.5703125" customWidth="1"/>
    <col min="15115" max="15115" width="10.140625" customWidth="1"/>
    <col min="15117" max="15118" width="10.5703125" customWidth="1"/>
    <col min="15119" max="15119" width="9.85546875" customWidth="1"/>
    <col min="15120" max="15120" width="12" customWidth="1"/>
    <col min="15361" max="15361" width="31.85546875" bestFit="1" customWidth="1"/>
    <col min="15362" max="15362" width="10.42578125" bestFit="1" customWidth="1"/>
    <col min="15363" max="15363" width="10.42578125" customWidth="1"/>
    <col min="15364" max="15364" width="31.85546875" bestFit="1" customWidth="1"/>
    <col min="15365" max="15370" width="14.5703125" customWidth="1"/>
    <col min="15371" max="15371" width="10.140625" customWidth="1"/>
    <col min="15373" max="15374" width="10.5703125" customWidth="1"/>
    <col min="15375" max="15375" width="9.85546875" customWidth="1"/>
    <col min="15376" max="15376" width="12" customWidth="1"/>
    <col min="15617" max="15617" width="31.85546875" bestFit="1" customWidth="1"/>
    <col min="15618" max="15618" width="10.42578125" bestFit="1" customWidth="1"/>
    <col min="15619" max="15619" width="10.42578125" customWidth="1"/>
    <col min="15620" max="15620" width="31.85546875" bestFit="1" customWidth="1"/>
    <col min="15621" max="15626" width="14.5703125" customWidth="1"/>
    <col min="15627" max="15627" width="10.140625" customWidth="1"/>
    <col min="15629" max="15630" width="10.5703125" customWidth="1"/>
    <col min="15631" max="15631" width="9.85546875" customWidth="1"/>
    <col min="15632" max="15632" width="12" customWidth="1"/>
    <col min="15873" max="15873" width="31.85546875" bestFit="1" customWidth="1"/>
    <col min="15874" max="15874" width="10.42578125" bestFit="1" customWidth="1"/>
    <col min="15875" max="15875" width="10.42578125" customWidth="1"/>
    <col min="15876" max="15876" width="31.85546875" bestFit="1" customWidth="1"/>
    <col min="15877" max="15882" width="14.5703125" customWidth="1"/>
    <col min="15883" max="15883" width="10.140625" customWidth="1"/>
    <col min="15885" max="15886" width="10.5703125" customWidth="1"/>
    <col min="15887" max="15887" width="9.85546875" customWidth="1"/>
    <col min="15888" max="15888" width="12" customWidth="1"/>
    <col min="16129" max="16129" width="31.85546875" bestFit="1" customWidth="1"/>
    <col min="16130" max="16130" width="10.42578125" bestFit="1" customWidth="1"/>
    <col min="16131" max="16131" width="10.42578125" customWidth="1"/>
    <col min="16132" max="16132" width="31.85546875" bestFit="1" customWidth="1"/>
    <col min="16133" max="16138" width="14.5703125" customWidth="1"/>
    <col min="16139" max="16139" width="10.140625" customWidth="1"/>
    <col min="16141" max="16142" width="10.5703125" customWidth="1"/>
    <col min="16143" max="16143" width="9.85546875" customWidth="1"/>
    <col min="16144" max="16144" width="12" customWidth="1"/>
  </cols>
  <sheetData>
    <row r="1" spans="1:16" ht="18" x14ac:dyDescent="0.25">
      <c r="A1" s="1" t="s">
        <v>0</v>
      </c>
    </row>
    <row r="3" spans="1:16" s="3" customFormat="1" ht="15.75" thickBot="1" x14ac:dyDescent="0.3">
      <c r="A3" s="41" t="s">
        <v>1</v>
      </c>
      <c r="B3" s="41"/>
      <c r="C3" s="14"/>
      <c r="D3"/>
      <c r="E3"/>
      <c r="F3"/>
      <c r="G3"/>
      <c r="H3"/>
      <c r="I3"/>
      <c r="J3"/>
      <c r="K3" s="14"/>
      <c r="L3" s="42" t="s">
        <v>2</v>
      </c>
      <c r="M3" s="42"/>
      <c r="N3" s="42"/>
      <c r="O3" s="42"/>
      <c r="P3" s="42"/>
    </row>
    <row r="4" spans="1:16" ht="31.5" thickTop="1" thickBot="1" x14ac:dyDescent="0.3">
      <c r="A4" s="4" t="s">
        <v>3</v>
      </c>
      <c r="B4" s="5">
        <v>7.0000000000000007E-2</v>
      </c>
      <c r="C4" s="5"/>
      <c r="D4" s="29" t="s">
        <v>3</v>
      </c>
      <c r="E4" s="30"/>
      <c r="F4" s="30"/>
      <c r="G4" s="30"/>
      <c r="H4" s="30"/>
      <c r="I4" s="30"/>
      <c r="J4" s="31"/>
      <c r="K4" s="6"/>
      <c r="L4" s="7" t="s">
        <v>4</v>
      </c>
      <c r="M4" s="8" t="s">
        <v>5</v>
      </c>
      <c r="N4" s="8" t="s">
        <v>6</v>
      </c>
      <c r="O4" s="8" t="s">
        <v>7</v>
      </c>
      <c r="P4" s="9" t="s">
        <v>8</v>
      </c>
    </row>
    <row r="5" spans="1:16" x14ac:dyDescent="0.25">
      <c r="A5" s="4" t="s">
        <v>9</v>
      </c>
      <c r="B5">
        <v>3</v>
      </c>
      <c r="D5" s="32" t="s">
        <v>11</v>
      </c>
      <c r="E5" s="33"/>
      <c r="F5" s="33"/>
      <c r="G5" s="33"/>
      <c r="H5" s="34"/>
      <c r="I5" s="34"/>
      <c r="J5" s="35"/>
      <c r="K5" s="6"/>
      <c r="L5" s="2">
        <v>1</v>
      </c>
      <c r="M5" s="10">
        <f>+B6</f>
        <v>282000</v>
      </c>
      <c r="N5" s="10">
        <f t="shared" ref="N5:N40" si="0">-PPMT($B$4/12,L5,$B$5*12,$B$6)</f>
        <v>7062.3413160348873</v>
      </c>
      <c r="O5" s="10">
        <f t="shared" ref="O5:O40" si="1">-IPMT($B$4/12,L5,$B$5*12,$B$6)</f>
        <v>1645</v>
      </c>
      <c r="P5" s="10">
        <f t="shared" ref="P5:P40" si="2">+M5-N5</f>
        <v>274937.6586839651</v>
      </c>
    </row>
    <row r="6" spans="1:16" x14ac:dyDescent="0.25">
      <c r="A6" s="4" t="s">
        <v>10</v>
      </c>
      <c r="B6" s="10">
        <v>282000</v>
      </c>
      <c r="C6" s="10"/>
      <c r="D6" s="32" t="s">
        <v>12</v>
      </c>
      <c r="E6" s="33"/>
      <c r="F6" s="33"/>
      <c r="G6" s="33"/>
      <c r="H6" s="33"/>
      <c r="I6" s="33"/>
      <c r="J6" s="35"/>
      <c r="K6" s="6"/>
      <c r="L6" s="2">
        <v>2</v>
      </c>
      <c r="M6" s="10">
        <f t="shared" ref="M6:M40" si="3">+P5</f>
        <v>274937.6586839651</v>
      </c>
      <c r="N6" s="10">
        <f t="shared" si="0"/>
        <v>7103.5383070450898</v>
      </c>
      <c r="O6" s="10">
        <f t="shared" si="1"/>
        <v>1603.8030089897961</v>
      </c>
      <c r="P6" s="10">
        <f t="shared" si="2"/>
        <v>267834.12037692004</v>
      </c>
    </row>
    <row r="7" spans="1:16" ht="15.75" thickBot="1" x14ac:dyDescent="0.3">
      <c r="A7" s="4" t="s">
        <v>11</v>
      </c>
      <c r="B7" s="10">
        <f>-PMT($B$4/12,$B$5*12,$B$6)</f>
        <v>8707.3413160348882</v>
      </c>
      <c r="C7" s="10"/>
      <c r="D7" s="36" t="s">
        <v>14</v>
      </c>
      <c r="E7" s="37"/>
      <c r="F7" s="37"/>
      <c r="G7" s="37"/>
      <c r="H7" s="37"/>
      <c r="I7" s="37"/>
      <c r="J7" s="38"/>
      <c r="K7" s="6"/>
      <c r="L7" s="2">
        <v>3</v>
      </c>
      <c r="M7" s="10">
        <f t="shared" si="3"/>
        <v>267834.12037692004</v>
      </c>
      <c r="N7" s="10">
        <f t="shared" si="0"/>
        <v>7144.9756138361881</v>
      </c>
      <c r="O7" s="10">
        <f t="shared" si="1"/>
        <v>1562.3657021986999</v>
      </c>
      <c r="P7" s="10">
        <f t="shared" si="2"/>
        <v>260689.14476308384</v>
      </c>
    </row>
    <row r="8" spans="1:16" ht="15.75" thickTop="1" x14ac:dyDescent="0.25">
      <c r="A8" s="4"/>
      <c r="B8" s="6"/>
      <c r="C8" s="6"/>
      <c r="K8" s="6"/>
      <c r="L8" s="2">
        <v>4</v>
      </c>
      <c r="M8" s="10">
        <f t="shared" si="3"/>
        <v>260689.14476308384</v>
      </c>
      <c r="N8" s="10">
        <f t="shared" si="0"/>
        <v>7186.6546382502329</v>
      </c>
      <c r="O8" s="10">
        <f t="shared" si="1"/>
        <v>1520.6866777846553</v>
      </c>
      <c r="P8" s="10">
        <f t="shared" si="2"/>
        <v>253502.4901248336</v>
      </c>
    </row>
    <row r="9" spans="1:16" x14ac:dyDescent="0.25">
      <c r="A9" s="4" t="s">
        <v>12</v>
      </c>
      <c r="B9" s="10">
        <f>+$B$6+$O$41</f>
        <v>313464.28737725603</v>
      </c>
      <c r="C9" s="10"/>
      <c r="K9" s="6"/>
      <c r="L9" s="2">
        <v>5</v>
      </c>
      <c r="M9" s="10">
        <f t="shared" si="3"/>
        <v>253502.4901248336</v>
      </c>
      <c r="N9" s="10">
        <f t="shared" si="0"/>
        <v>7228.5767903066917</v>
      </c>
      <c r="O9" s="10">
        <f t="shared" si="1"/>
        <v>1478.7645257281956</v>
      </c>
      <c r="P9" s="10">
        <f t="shared" si="2"/>
        <v>246273.91333452691</v>
      </c>
    </row>
    <row r="10" spans="1:16" x14ac:dyDescent="0.25">
      <c r="A10" s="4"/>
      <c r="B10" s="11"/>
      <c r="C10" s="11"/>
      <c r="K10" s="6"/>
      <c r="L10" s="2">
        <v>6</v>
      </c>
      <c r="M10" s="10">
        <f t="shared" si="3"/>
        <v>246273.91333452691</v>
      </c>
      <c r="N10" s="10">
        <f t="shared" si="0"/>
        <v>7270.7434882501475</v>
      </c>
      <c r="O10" s="10">
        <f t="shared" si="1"/>
        <v>1436.5978277847398</v>
      </c>
      <c r="P10" s="10">
        <f t="shared" si="2"/>
        <v>239003.16984627675</v>
      </c>
    </row>
    <row r="11" spans="1:16" x14ac:dyDescent="0.25">
      <c r="A11" s="4" t="s">
        <v>13</v>
      </c>
      <c r="B11" s="10">
        <f>136800*3</f>
        <v>410400</v>
      </c>
      <c r="C11" s="10"/>
      <c r="K11" s="6"/>
      <c r="L11" s="2">
        <v>7</v>
      </c>
      <c r="M11" s="10">
        <f t="shared" si="3"/>
        <v>239003.16984627675</v>
      </c>
      <c r="N11" s="10">
        <f t="shared" si="0"/>
        <v>7313.1561585982727</v>
      </c>
      <c r="O11" s="10">
        <f t="shared" si="1"/>
        <v>1394.1851574366142</v>
      </c>
      <c r="P11" s="10">
        <f t="shared" si="2"/>
        <v>231690.01368767847</v>
      </c>
    </row>
    <row r="12" spans="1:16" x14ac:dyDescent="0.25">
      <c r="A12" s="3"/>
      <c r="B12" s="12"/>
      <c r="C12" s="12"/>
      <c r="L12" s="2">
        <v>8</v>
      </c>
      <c r="M12" s="10">
        <f t="shared" si="3"/>
        <v>231690.01368767847</v>
      </c>
      <c r="N12" s="10">
        <f t="shared" si="0"/>
        <v>7355.8162361900968</v>
      </c>
      <c r="O12" s="10">
        <f t="shared" si="1"/>
        <v>1351.5250798447908</v>
      </c>
      <c r="P12" s="10">
        <f t="shared" si="2"/>
        <v>224334.19745148838</v>
      </c>
    </row>
    <row r="13" spans="1:16" x14ac:dyDescent="0.25">
      <c r="A13" s="3" t="s">
        <v>14</v>
      </c>
      <c r="B13" s="10">
        <f>+$B$11-$B$9</f>
        <v>96935.712622743973</v>
      </c>
      <c r="C13" s="10"/>
      <c r="L13" s="2">
        <v>9</v>
      </c>
      <c r="M13" s="10">
        <f t="shared" si="3"/>
        <v>224334.19745148838</v>
      </c>
      <c r="N13" s="10">
        <f t="shared" si="0"/>
        <v>7398.7251642345391</v>
      </c>
      <c r="O13" s="10">
        <f t="shared" si="1"/>
        <v>1308.6161518003487</v>
      </c>
      <c r="P13" s="10">
        <f t="shared" si="2"/>
        <v>216935.47228725383</v>
      </c>
    </row>
    <row r="14" spans="1:16" x14ac:dyDescent="0.25">
      <c r="B14" s="12"/>
      <c r="C14" s="12"/>
      <c r="L14" s="2">
        <v>10</v>
      </c>
      <c r="M14" s="10">
        <f t="shared" si="3"/>
        <v>216935.47228725383</v>
      </c>
      <c r="N14" s="10">
        <f t="shared" si="0"/>
        <v>7441.884394359241</v>
      </c>
      <c r="O14" s="10">
        <f t="shared" si="1"/>
        <v>1265.456921675647</v>
      </c>
      <c r="P14" s="10">
        <f t="shared" si="2"/>
        <v>209493.58789289457</v>
      </c>
    </row>
    <row r="15" spans="1:16" x14ac:dyDescent="0.25">
      <c r="L15" s="2">
        <v>11</v>
      </c>
      <c r="M15" s="10">
        <f t="shared" si="3"/>
        <v>209493.58789289457</v>
      </c>
      <c r="N15" s="10">
        <f t="shared" si="0"/>
        <v>7485.295386659669</v>
      </c>
      <c r="O15" s="10">
        <f t="shared" si="1"/>
        <v>1222.0459293752185</v>
      </c>
      <c r="P15" s="10">
        <f t="shared" si="2"/>
        <v>202008.29250623489</v>
      </c>
    </row>
    <row r="16" spans="1:16" x14ac:dyDescent="0.25">
      <c r="L16" s="2">
        <v>12</v>
      </c>
      <c r="M16" s="10">
        <f t="shared" si="3"/>
        <v>202008.29250623489</v>
      </c>
      <c r="N16" s="10">
        <f t="shared" si="0"/>
        <v>7528.9596097485164</v>
      </c>
      <c r="O16" s="10">
        <f t="shared" si="1"/>
        <v>1178.3817062863702</v>
      </c>
      <c r="P16" s="10">
        <f t="shared" si="2"/>
        <v>194479.33289648639</v>
      </c>
    </row>
    <row r="17" spans="2:16" x14ac:dyDescent="0.25">
      <c r="L17" s="2">
        <v>13</v>
      </c>
      <c r="M17" s="10">
        <f t="shared" si="3"/>
        <v>194479.33289648639</v>
      </c>
      <c r="N17" s="10">
        <f t="shared" si="0"/>
        <v>7572.8785408053836</v>
      </c>
      <c r="O17" s="10">
        <f t="shared" si="1"/>
        <v>1134.4627752295039</v>
      </c>
      <c r="P17" s="10">
        <f t="shared" si="2"/>
        <v>186906.45435568099</v>
      </c>
    </row>
    <row r="18" spans="2:16" x14ac:dyDescent="0.25">
      <c r="L18" s="2">
        <v>14</v>
      </c>
      <c r="M18" s="10">
        <f t="shared" si="3"/>
        <v>186906.45435568099</v>
      </c>
      <c r="N18" s="10">
        <f t="shared" si="0"/>
        <v>7617.0536656267477</v>
      </c>
      <c r="O18" s="10">
        <f t="shared" si="1"/>
        <v>1090.2876504081389</v>
      </c>
      <c r="P18" s="10">
        <f t="shared" si="2"/>
        <v>179289.40069005426</v>
      </c>
    </row>
    <row r="19" spans="2:16" x14ac:dyDescent="0.25">
      <c r="B19" s="13"/>
      <c r="C19" s="13"/>
      <c r="L19" s="2">
        <v>15</v>
      </c>
      <c r="M19" s="10">
        <f t="shared" si="3"/>
        <v>179289.40069005426</v>
      </c>
      <c r="N19" s="10">
        <f t="shared" si="0"/>
        <v>7661.4864786762373</v>
      </c>
      <c r="O19" s="10">
        <f t="shared" si="1"/>
        <v>1045.8548373586495</v>
      </c>
      <c r="P19" s="10">
        <f t="shared" si="2"/>
        <v>171627.91421137803</v>
      </c>
    </row>
    <row r="20" spans="2:16" x14ac:dyDescent="0.25">
      <c r="L20" s="2">
        <v>16</v>
      </c>
      <c r="M20" s="10">
        <f t="shared" si="3"/>
        <v>171627.91421137803</v>
      </c>
      <c r="N20" s="10">
        <f t="shared" si="0"/>
        <v>7706.1784831351824</v>
      </c>
      <c r="O20" s="10">
        <f t="shared" si="1"/>
        <v>1001.162832899705</v>
      </c>
      <c r="P20" s="10">
        <f t="shared" si="2"/>
        <v>163921.73572824284</v>
      </c>
    </row>
    <row r="21" spans="2:16" x14ac:dyDescent="0.25">
      <c r="B21" s="13"/>
      <c r="C21" s="13"/>
      <c r="L21" s="2">
        <v>17</v>
      </c>
      <c r="M21" s="10">
        <f t="shared" si="3"/>
        <v>163921.73572824284</v>
      </c>
      <c r="N21" s="10">
        <f t="shared" si="0"/>
        <v>7751.1311909534707</v>
      </c>
      <c r="O21" s="10">
        <f t="shared" si="1"/>
        <v>956.21012508141632</v>
      </c>
      <c r="P21" s="10">
        <f t="shared" si="2"/>
        <v>156170.60453728936</v>
      </c>
    </row>
    <row r="22" spans="2:16" x14ac:dyDescent="0.25">
      <c r="L22" s="2">
        <v>18</v>
      </c>
      <c r="M22" s="10">
        <f t="shared" si="3"/>
        <v>156170.60453728936</v>
      </c>
      <c r="N22" s="10">
        <f t="shared" si="0"/>
        <v>7796.3461229006998</v>
      </c>
      <c r="O22" s="10">
        <f t="shared" si="1"/>
        <v>910.99519313418773</v>
      </c>
      <c r="P22" s="10">
        <f t="shared" si="2"/>
        <v>148374.25841438866</v>
      </c>
    </row>
    <row r="23" spans="2:16" x14ac:dyDescent="0.25">
      <c r="L23" s="2">
        <v>19</v>
      </c>
      <c r="M23" s="10">
        <f t="shared" si="3"/>
        <v>148374.25841438866</v>
      </c>
      <c r="N23" s="10">
        <f t="shared" si="0"/>
        <v>7841.82480861762</v>
      </c>
      <c r="O23" s="10">
        <f t="shared" si="1"/>
        <v>865.51650741726723</v>
      </c>
      <c r="P23" s="10">
        <f t="shared" si="2"/>
        <v>140532.43360577105</v>
      </c>
    </row>
    <row r="24" spans="2:16" x14ac:dyDescent="0.25">
      <c r="L24" s="2">
        <v>20</v>
      </c>
      <c r="M24" s="10">
        <f t="shared" si="3"/>
        <v>140532.43360577105</v>
      </c>
      <c r="N24" s="10">
        <f t="shared" si="0"/>
        <v>7887.56878666789</v>
      </c>
      <c r="O24" s="10">
        <f t="shared" si="1"/>
        <v>819.77252936699779</v>
      </c>
      <c r="P24" s="10">
        <f t="shared" si="2"/>
        <v>132644.86481910315</v>
      </c>
    </row>
    <row r="25" spans="2:16" x14ac:dyDescent="0.25">
      <c r="L25" s="2">
        <v>21</v>
      </c>
      <c r="M25" s="10">
        <f t="shared" si="3"/>
        <v>132644.86481910315</v>
      </c>
      <c r="N25" s="10">
        <f t="shared" si="0"/>
        <v>7933.5796045901188</v>
      </c>
      <c r="O25" s="10">
        <f t="shared" si="1"/>
        <v>773.76171144476825</v>
      </c>
      <c r="P25" s="10">
        <f t="shared" si="2"/>
        <v>124711.28521451303</v>
      </c>
    </row>
    <row r="26" spans="2:16" x14ac:dyDescent="0.25">
      <c r="L26" s="2">
        <v>22</v>
      </c>
      <c r="M26" s="10">
        <f t="shared" si="3"/>
        <v>124711.28521451303</v>
      </c>
      <c r="N26" s="10">
        <f t="shared" si="0"/>
        <v>7979.8588189502279</v>
      </c>
      <c r="O26" s="10">
        <f t="shared" si="1"/>
        <v>727.48249708465926</v>
      </c>
      <c r="P26" s="10">
        <f t="shared" si="2"/>
        <v>116731.4263955628</v>
      </c>
    </row>
    <row r="27" spans="2:16" x14ac:dyDescent="0.25">
      <c r="L27" s="2">
        <v>23</v>
      </c>
      <c r="M27" s="10">
        <f t="shared" si="3"/>
        <v>116731.4263955628</v>
      </c>
      <c r="N27" s="10">
        <f t="shared" si="0"/>
        <v>8026.4079953941045</v>
      </c>
      <c r="O27" s="10">
        <f t="shared" si="1"/>
        <v>680.93332064078288</v>
      </c>
      <c r="P27" s="10">
        <f t="shared" si="2"/>
        <v>108705.01840016869</v>
      </c>
    </row>
    <row r="28" spans="2:16" x14ac:dyDescent="0.25">
      <c r="L28" s="2">
        <v>24</v>
      </c>
      <c r="M28" s="10">
        <f t="shared" si="3"/>
        <v>108705.01840016869</v>
      </c>
      <c r="N28" s="10">
        <f t="shared" si="0"/>
        <v>8073.2287087005698</v>
      </c>
      <c r="O28" s="10">
        <f t="shared" si="1"/>
        <v>634.11260733431732</v>
      </c>
      <c r="P28" s="10">
        <f t="shared" si="2"/>
        <v>100631.78969146812</v>
      </c>
    </row>
    <row r="29" spans="2:16" x14ac:dyDescent="0.25">
      <c r="L29" s="2">
        <v>25</v>
      </c>
      <c r="M29" s="10">
        <f t="shared" si="3"/>
        <v>100631.78969146812</v>
      </c>
      <c r="N29" s="10">
        <f t="shared" si="0"/>
        <v>8120.3225428346559</v>
      </c>
      <c r="O29" s="10">
        <f t="shared" si="1"/>
        <v>587.01877320023061</v>
      </c>
      <c r="P29" s="10">
        <f t="shared" si="2"/>
        <v>92511.46714863347</v>
      </c>
    </row>
    <row r="30" spans="2:16" x14ac:dyDescent="0.25">
      <c r="L30" s="2">
        <v>26</v>
      </c>
      <c r="M30" s="10">
        <f t="shared" si="3"/>
        <v>92511.46714863347</v>
      </c>
      <c r="N30" s="10">
        <f t="shared" si="0"/>
        <v>8167.691091001192</v>
      </c>
      <c r="O30" s="10">
        <f t="shared" si="1"/>
        <v>539.65022503369505</v>
      </c>
      <c r="P30" s="10">
        <f t="shared" si="2"/>
        <v>84343.776057632276</v>
      </c>
    </row>
    <row r="31" spans="2:16" x14ac:dyDescent="0.25">
      <c r="L31" s="2">
        <v>27</v>
      </c>
      <c r="M31" s="10">
        <f t="shared" si="3"/>
        <v>84343.776057632276</v>
      </c>
      <c r="N31" s="10">
        <f t="shared" si="0"/>
        <v>8215.3359556986998</v>
      </c>
      <c r="O31" s="10">
        <f t="shared" si="1"/>
        <v>492.00536033618812</v>
      </c>
      <c r="P31" s="10">
        <f t="shared" si="2"/>
        <v>76128.440101933578</v>
      </c>
    </row>
    <row r="32" spans="2:16" x14ac:dyDescent="0.25">
      <c r="L32" s="2">
        <v>28</v>
      </c>
      <c r="M32" s="10">
        <f t="shared" si="3"/>
        <v>76128.440101933578</v>
      </c>
      <c r="N32" s="10">
        <f t="shared" si="0"/>
        <v>8263.2587487736091</v>
      </c>
      <c r="O32" s="10">
        <f t="shared" si="1"/>
        <v>444.08256726127917</v>
      </c>
      <c r="P32" s="10">
        <f t="shared" si="2"/>
        <v>67865.181353159976</v>
      </c>
    </row>
    <row r="33" spans="12:16" x14ac:dyDescent="0.25">
      <c r="L33" s="2">
        <v>29</v>
      </c>
      <c r="M33" s="10">
        <f t="shared" si="3"/>
        <v>67865.181353159976</v>
      </c>
      <c r="N33" s="10">
        <f t="shared" si="0"/>
        <v>8311.4610914747882</v>
      </c>
      <c r="O33" s="10">
        <f t="shared" si="1"/>
        <v>395.88022456009963</v>
      </c>
      <c r="P33" s="10">
        <f t="shared" si="2"/>
        <v>59553.720261685186</v>
      </c>
    </row>
    <row r="34" spans="12:16" x14ac:dyDescent="0.25">
      <c r="L34" s="2">
        <v>30</v>
      </c>
      <c r="M34" s="10">
        <f t="shared" si="3"/>
        <v>59553.720261685186</v>
      </c>
      <c r="N34" s="10">
        <f t="shared" si="0"/>
        <v>8359.9446145083912</v>
      </c>
      <c r="O34" s="10">
        <f t="shared" si="1"/>
        <v>347.39670152649666</v>
      </c>
      <c r="P34" s="10">
        <f t="shared" si="2"/>
        <v>51193.775647176793</v>
      </c>
    </row>
    <row r="35" spans="12:16" x14ac:dyDescent="0.25">
      <c r="L35" s="2">
        <v>31</v>
      </c>
      <c r="M35" s="10">
        <f t="shared" si="3"/>
        <v>51193.775647176793</v>
      </c>
      <c r="N35" s="10">
        <f t="shared" si="0"/>
        <v>8408.7109580930228</v>
      </c>
      <c r="O35" s="10">
        <f t="shared" si="1"/>
        <v>298.63035794186447</v>
      </c>
      <c r="P35" s="10">
        <f t="shared" si="2"/>
        <v>42785.064689083767</v>
      </c>
    </row>
    <row r="36" spans="12:16" x14ac:dyDescent="0.25">
      <c r="L36" s="2">
        <v>32</v>
      </c>
      <c r="M36" s="10">
        <f t="shared" si="3"/>
        <v>42785.064689083767</v>
      </c>
      <c r="N36" s="10">
        <f t="shared" si="0"/>
        <v>8457.7617720152321</v>
      </c>
      <c r="O36" s="10">
        <f t="shared" si="1"/>
        <v>249.57954401965515</v>
      </c>
      <c r="P36" s="10">
        <f t="shared" si="2"/>
        <v>34327.302917068533</v>
      </c>
    </row>
    <row r="37" spans="12:16" x14ac:dyDescent="0.25">
      <c r="L37" s="2">
        <v>33</v>
      </c>
      <c r="M37" s="10">
        <f t="shared" si="3"/>
        <v>34327.302917068533</v>
      </c>
      <c r="N37" s="10">
        <f t="shared" si="0"/>
        <v>8507.0987156853207</v>
      </c>
      <c r="O37" s="10">
        <f t="shared" si="1"/>
        <v>200.24260034956632</v>
      </c>
      <c r="P37" s="10">
        <f t="shared" si="2"/>
        <v>25820.204201383211</v>
      </c>
    </row>
    <row r="38" spans="12:16" x14ac:dyDescent="0.25">
      <c r="L38" s="2">
        <v>34</v>
      </c>
      <c r="M38" s="10">
        <f t="shared" si="3"/>
        <v>25820.204201383211</v>
      </c>
      <c r="N38" s="10">
        <f t="shared" si="0"/>
        <v>8556.7234581934863</v>
      </c>
      <c r="O38" s="10">
        <f t="shared" si="1"/>
        <v>150.61785784140193</v>
      </c>
      <c r="P38" s="10">
        <f t="shared" si="2"/>
        <v>17263.480743189724</v>
      </c>
    </row>
    <row r="39" spans="12:16" x14ac:dyDescent="0.25">
      <c r="L39" s="2">
        <v>35</v>
      </c>
      <c r="M39" s="10">
        <f t="shared" si="3"/>
        <v>17263.480743189724</v>
      </c>
      <c r="N39" s="10">
        <f t="shared" si="0"/>
        <v>8606.6376783662818</v>
      </c>
      <c r="O39" s="10">
        <f t="shared" si="1"/>
        <v>100.70363766860658</v>
      </c>
      <c r="P39" s="10">
        <f t="shared" si="2"/>
        <v>8656.8430648234425</v>
      </c>
    </row>
    <row r="40" spans="12:16" x14ac:dyDescent="0.25">
      <c r="L40" s="2">
        <v>36</v>
      </c>
      <c r="M40" s="10">
        <f t="shared" si="3"/>
        <v>8656.8430648234425</v>
      </c>
      <c r="N40" s="10">
        <f t="shared" si="0"/>
        <v>8656.8430648234171</v>
      </c>
      <c r="O40" s="10">
        <f t="shared" si="1"/>
        <v>50.498251211469949</v>
      </c>
      <c r="P40" s="10">
        <f t="shared" si="2"/>
        <v>2.5465851649641991E-11</v>
      </c>
    </row>
    <row r="41" spans="12:16" x14ac:dyDescent="0.25">
      <c r="O41" s="10">
        <f>SUM(O5:O40)</f>
        <v>31464.287377256031</v>
      </c>
    </row>
  </sheetData>
  <mergeCells count="2">
    <mergeCell ref="A3:B3"/>
    <mergeCell ref="L3:P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A8" sqref="A8"/>
    </sheetView>
  </sheetViews>
  <sheetFormatPr defaultRowHeight="15" x14ac:dyDescent="0.25"/>
  <cols>
    <col min="1" max="1" width="31.85546875" bestFit="1" customWidth="1"/>
    <col min="2" max="2" width="10.42578125" bestFit="1" customWidth="1"/>
    <col min="3" max="3" width="10.42578125" customWidth="1"/>
    <col min="4" max="5" width="8.42578125" customWidth="1"/>
    <col min="6" max="11" width="9.28515625" customWidth="1"/>
    <col min="12" max="12" width="10.140625" customWidth="1"/>
    <col min="13" max="13" width="9.140625" style="2"/>
    <col min="14" max="15" width="10.5703125" customWidth="1"/>
    <col min="16" max="16" width="9.85546875" customWidth="1"/>
    <col min="17" max="17" width="12" customWidth="1"/>
    <col min="257" max="257" width="31.85546875" bestFit="1" customWidth="1"/>
    <col min="258" max="258" width="10.42578125" bestFit="1" customWidth="1"/>
    <col min="259" max="259" width="10.42578125" customWidth="1"/>
    <col min="260" max="261" width="8.42578125" customWidth="1"/>
    <col min="262" max="267" width="9.28515625" customWidth="1"/>
    <col min="268" max="268" width="10.140625" customWidth="1"/>
    <col min="270" max="271" width="10.5703125" customWidth="1"/>
    <col min="272" max="272" width="9.85546875" customWidth="1"/>
    <col min="273" max="273" width="12" customWidth="1"/>
    <col min="513" max="513" width="31.85546875" bestFit="1" customWidth="1"/>
    <col min="514" max="514" width="10.42578125" bestFit="1" customWidth="1"/>
    <col min="515" max="515" width="10.42578125" customWidth="1"/>
    <col min="516" max="517" width="8.42578125" customWidth="1"/>
    <col min="518" max="523" width="9.28515625" customWidth="1"/>
    <col min="524" max="524" width="10.140625" customWidth="1"/>
    <col min="526" max="527" width="10.5703125" customWidth="1"/>
    <col min="528" max="528" width="9.85546875" customWidth="1"/>
    <col min="529" max="529" width="12" customWidth="1"/>
    <col min="769" max="769" width="31.85546875" bestFit="1" customWidth="1"/>
    <col min="770" max="770" width="10.42578125" bestFit="1" customWidth="1"/>
    <col min="771" max="771" width="10.42578125" customWidth="1"/>
    <col min="772" max="773" width="8.42578125" customWidth="1"/>
    <col min="774" max="779" width="9.28515625" customWidth="1"/>
    <col min="780" max="780" width="10.140625" customWidth="1"/>
    <col min="782" max="783" width="10.5703125" customWidth="1"/>
    <col min="784" max="784" width="9.85546875" customWidth="1"/>
    <col min="785" max="785" width="12" customWidth="1"/>
    <col min="1025" max="1025" width="31.85546875" bestFit="1" customWidth="1"/>
    <col min="1026" max="1026" width="10.42578125" bestFit="1" customWidth="1"/>
    <col min="1027" max="1027" width="10.42578125" customWidth="1"/>
    <col min="1028" max="1029" width="8.42578125" customWidth="1"/>
    <col min="1030" max="1035" width="9.28515625" customWidth="1"/>
    <col min="1036" max="1036" width="10.140625" customWidth="1"/>
    <col min="1038" max="1039" width="10.5703125" customWidth="1"/>
    <col min="1040" max="1040" width="9.85546875" customWidth="1"/>
    <col min="1041" max="1041" width="12" customWidth="1"/>
    <col min="1281" max="1281" width="31.85546875" bestFit="1" customWidth="1"/>
    <col min="1282" max="1282" width="10.42578125" bestFit="1" customWidth="1"/>
    <col min="1283" max="1283" width="10.42578125" customWidth="1"/>
    <col min="1284" max="1285" width="8.42578125" customWidth="1"/>
    <col min="1286" max="1291" width="9.28515625" customWidth="1"/>
    <col min="1292" max="1292" width="10.140625" customWidth="1"/>
    <col min="1294" max="1295" width="10.5703125" customWidth="1"/>
    <col min="1296" max="1296" width="9.85546875" customWidth="1"/>
    <col min="1297" max="1297" width="12" customWidth="1"/>
    <col min="1537" max="1537" width="31.85546875" bestFit="1" customWidth="1"/>
    <col min="1538" max="1538" width="10.42578125" bestFit="1" customWidth="1"/>
    <col min="1539" max="1539" width="10.42578125" customWidth="1"/>
    <col min="1540" max="1541" width="8.42578125" customWidth="1"/>
    <col min="1542" max="1547" width="9.28515625" customWidth="1"/>
    <col min="1548" max="1548" width="10.140625" customWidth="1"/>
    <col min="1550" max="1551" width="10.5703125" customWidth="1"/>
    <col min="1552" max="1552" width="9.85546875" customWidth="1"/>
    <col min="1553" max="1553" width="12" customWidth="1"/>
    <col min="1793" max="1793" width="31.85546875" bestFit="1" customWidth="1"/>
    <col min="1794" max="1794" width="10.42578125" bestFit="1" customWidth="1"/>
    <col min="1795" max="1795" width="10.42578125" customWidth="1"/>
    <col min="1796" max="1797" width="8.42578125" customWidth="1"/>
    <col min="1798" max="1803" width="9.28515625" customWidth="1"/>
    <col min="1804" max="1804" width="10.140625" customWidth="1"/>
    <col min="1806" max="1807" width="10.5703125" customWidth="1"/>
    <col min="1808" max="1808" width="9.85546875" customWidth="1"/>
    <col min="1809" max="1809" width="12" customWidth="1"/>
    <col min="2049" max="2049" width="31.85546875" bestFit="1" customWidth="1"/>
    <col min="2050" max="2050" width="10.42578125" bestFit="1" customWidth="1"/>
    <col min="2051" max="2051" width="10.42578125" customWidth="1"/>
    <col min="2052" max="2053" width="8.42578125" customWidth="1"/>
    <col min="2054" max="2059" width="9.28515625" customWidth="1"/>
    <col min="2060" max="2060" width="10.140625" customWidth="1"/>
    <col min="2062" max="2063" width="10.5703125" customWidth="1"/>
    <col min="2064" max="2064" width="9.85546875" customWidth="1"/>
    <col min="2065" max="2065" width="12" customWidth="1"/>
    <col min="2305" max="2305" width="31.85546875" bestFit="1" customWidth="1"/>
    <col min="2306" max="2306" width="10.42578125" bestFit="1" customWidth="1"/>
    <col min="2307" max="2307" width="10.42578125" customWidth="1"/>
    <col min="2308" max="2309" width="8.42578125" customWidth="1"/>
    <col min="2310" max="2315" width="9.28515625" customWidth="1"/>
    <col min="2316" max="2316" width="10.140625" customWidth="1"/>
    <col min="2318" max="2319" width="10.5703125" customWidth="1"/>
    <col min="2320" max="2320" width="9.85546875" customWidth="1"/>
    <col min="2321" max="2321" width="12" customWidth="1"/>
    <col min="2561" max="2561" width="31.85546875" bestFit="1" customWidth="1"/>
    <col min="2562" max="2562" width="10.42578125" bestFit="1" customWidth="1"/>
    <col min="2563" max="2563" width="10.42578125" customWidth="1"/>
    <col min="2564" max="2565" width="8.42578125" customWidth="1"/>
    <col min="2566" max="2571" width="9.28515625" customWidth="1"/>
    <col min="2572" max="2572" width="10.140625" customWidth="1"/>
    <col min="2574" max="2575" width="10.5703125" customWidth="1"/>
    <col min="2576" max="2576" width="9.85546875" customWidth="1"/>
    <col min="2577" max="2577" width="12" customWidth="1"/>
    <col min="2817" max="2817" width="31.85546875" bestFit="1" customWidth="1"/>
    <col min="2818" max="2818" width="10.42578125" bestFit="1" customWidth="1"/>
    <col min="2819" max="2819" width="10.42578125" customWidth="1"/>
    <col min="2820" max="2821" width="8.42578125" customWidth="1"/>
    <col min="2822" max="2827" width="9.28515625" customWidth="1"/>
    <col min="2828" max="2828" width="10.140625" customWidth="1"/>
    <col min="2830" max="2831" width="10.5703125" customWidth="1"/>
    <col min="2832" max="2832" width="9.85546875" customWidth="1"/>
    <col min="2833" max="2833" width="12" customWidth="1"/>
    <col min="3073" max="3073" width="31.85546875" bestFit="1" customWidth="1"/>
    <col min="3074" max="3074" width="10.42578125" bestFit="1" customWidth="1"/>
    <col min="3075" max="3075" width="10.42578125" customWidth="1"/>
    <col min="3076" max="3077" width="8.42578125" customWidth="1"/>
    <col min="3078" max="3083" width="9.28515625" customWidth="1"/>
    <col min="3084" max="3084" width="10.140625" customWidth="1"/>
    <col min="3086" max="3087" width="10.5703125" customWidth="1"/>
    <col min="3088" max="3088" width="9.85546875" customWidth="1"/>
    <col min="3089" max="3089" width="12" customWidth="1"/>
    <col min="3329" max="3329" width="31.85546875" bestFit="1" customWidth="1"/>
    <col min="3330" max="3330" width="10.42578125" bestFit="1" customWidth="1"/>
    <col min="3331" max="3331" width="10.42578125" customWidth="1"/>
    <col min="3332" max="3333" width="8.42578125" customWidth="1"/>
    <col min="3334" max="3339" width="9.28515625" customWidth="1"/>
    <col min="3340" max="3340" width="10.140625" customWidth="1"/>
    <col min="3342" max="3343" width="10.5703125" customWidth="1"/>
    <col min="3344" max="3344" width="9.85546875" customWidth="1"/>
    <col min="3345" max="3345" width="12" customWidth="1"/>
    <col min="3585" max="3585" width="31.85546875" bestFit="1" customWidth="1"/>
    <col min="3586" max="3586" width="10.42578125" bestFit="1" customWidth="1"/>
    <col min="3587" max="3587" width="10.42578125" customWidth="1"/>
    <col min="3588" max="3589" width="8.42578125" customWidth="1"/>
    <col min="3590" max="3595" width="9.28515625" customWidth="1"/>
    <col min="3596" max="3596" width="10.140625" customWidth="1"/>
    <col min="3598" max="3599" width="10.5703125" customWidth="1"/>
    <col min="3600" max="3600" width="9.85546875" customWidth="1"/>
    <col min="3601" max="3601" width="12" customWidth="1"/>
    <col min="3841" max="3841" width="31.85546875" bestFit="1" customWidth="1"/>
    <col min="3842" max="3842" width="10.42578125" bestFit="1" customWidth="1"/>
    <col min="3843" max="3843" width="10.42578125" customWidth="1"/>
    <col min="3844" max="3845" width="8.42578125" customWidth="1"/>
    <col min="3846" max="3851" width="9.28515625" customWidth="1"/>
    <col min="3852" max="3852" width="10.140625" customWidth="1"/>
    <col min="3854" max="3855" width="10.5703125" customWidth="1"/>
    <col min="3856" max="3856" width="9.85546875" customWidth="1"/>
    <col min="3857" max="3857" width="12" customWidth="1"/>
    <col min="4097" max="4097" width="31.85546875" bestFit="1" customWidth="1"/>
    <col min="4098" max="4098" width="10.42578125" bestFit="1" customWidth="1"/>
    <col min="4099" max="4099" width="10.42578125" customWidth="1"/>
    <col min="4100" max="4101" width="8.42578125" customWidth="1"/>
    <col min="4102" max="4107" width="9.28515625" customWidth="1"/>
    <col min="4108" max="4108" width="10.140625" customWidth="1"/>
    <col min="4110" max="4111" width="10.5703125" customWidth="1"/>
    <col min="4112" max="4112" width="9.85546875" customWidth="1"/>
    <col min="4113" max="4113" width="12" customWidth="1"/>
    <col min="4353" max="4353" width="31.85546875" bestFit="1" customWidth="1"/>
    <col min="4354" max="4354" width="10.42578125" bestFit="1" customWidth="1"/>
    <col min="4355" max="4355" width="10.42578125" customWidth="1"/>
    <col min="4356" max="4357" width="8.42578125" customWidth="1"/>
    <col min="4358" max="4363" width="9.28515625" customWidth="1"/>
    <col min="4364" max="4364" width="10.140625" customWidth="1"/>
    <col min="4366" max="4367" width="10.5703125" customWidth="1"/>
    <col min="4368" max="4368" width="9.85546875" customWidth="1"/>
    <col min="4369" max="4369" width="12" customWidth="1"/>
    <col min="4609" max="4609" width="31.85546875" bestFit="1" customWidth="1"/>
    <col min="4610" max="4610" width="10.42578125" bestFit="1" customWidth="1"/>
    <col min="4611" max="4611" width="10.42578125" customWidth="1"/>
    <col min="4612" max="4613" width="8.42578125" customWidth="1"/>
    <col min="4614" max="4619" width="9.28515625" customWidth="1"/>
    <col min="4620" max="4620" width="10.140625" customWidth="1"/>
    <col min="4622" max="4623" width="10.5703125" customWidth="1"/>
    <col min="4624" max="4624" width="9.85546875" customWidth="1"/>
    <col min="4625" max="4625" width="12" customWidth="1"/>
    <col min="4865" max="4865" width="31.85546875" bestFit="1" customWidth="1"/>
    <col min="4866" max="4866" width="10.42578125" bestFit="1" customWidth="1"/>
    <col min="4867" max="4867" width="10.42578125" customWidth="1"/>
    <col min="4868" max="4869" width="8.42578125" customWidth="1"/>
    <col min="4870" max="4875" width="9.28515625" customWidth="1"/>
    <col min="4876" max="4876" width="10.140625" customWidth="1"/>
    <col min="4878" max="4879" width="10.5703125" customWidth="1"/>
    <col min="4880" max="4880" width="9.85546875" customWidth="1"/>
    <col min="4881" max="4881" width="12" customWidth="1"/>
    <col min="5121" max="5121" width="31.85546875" bestFit="1" customWidth="1"/>
    <col min="5122" max="5122" width="10.42578125" bestFit="1" customWidth="1"/>
    <col min="5123" max="5123" width="10.42578125" customWidth="1"/>
    <col min="5124" max="5125" width="8.42578125" customWidth="1"/>
    <col min="5126" max="5131" width="9.28515625" customWidth="1"/>
    <col min="5132" max="5132" width="10.140625" customWidth="1"/>
    <col min="5134" max="5135" width="10.5703125" customWidth="1"/>
    <col min="5136" max="5136" width="9.85546875" customWidth="1"/>
    <col min="5137" max="5137" width="12" customWidth="1"/>
    <col min="5377" max="5377" width="31.85546875" bestFit="1" customWidth="1"/>
    <col min="5378" max="5378" width="10.42578125" bestFit="1" customWidth="1"/>
    <col min="5379" max="5379" width="10.42578125" customWidth="1"/>
    <col min="5380" max="5381" width="8.42578125" customWidth="1"/>
    <col min="5382" max="5387" width="9.28515625" customWidth="1"/>
    <col min="5388" max="5388" width="10.140625" customWidth="1"/>
    <col min="5390" max="5391" width="10.5703125" customWidth="1"/>
    <col min="5392" max="5392" width="9.85546875" customWidth="1"/>
    <col min="5393" max="5393" width="12" customWidth="1"/>
    <col min="5633" max="5633" width="31.85546875" bestFit="1" customWidth="1"/>
    <col min="5634" max="5634" width="10.42578125" bestFit="1" customWidth="1"/>
    <col min="5635" max="5635" width="10.42578125" customWidth="1"/>
    <col min="5636" max="5637" width="8.42578125" customWidth="1"/>
    <col min="5638" max="5643" width="9.28515625" customWidth="1"/>
    <col min="5644" max="5644" width="10.140625" customWidth="1"/>
    <col min="5646" max="5647" width="10.5703125" customWidth="1"/>
    <col min="5648" max="5648" width="9.85546875" customWidth="1"/>
    <col min="5649" max="5649" width="12" customWidth="1"/>
    <col min="5889" max="5889" width="31.85546875" bestFit="1" customWidth="1"/>
    <col min="5890" max="5890" width="10.42578125" bestFit="1" customWidth="1"/>
    <col min="5891" max="5891" width="10.42578125" customWidth="1"/>
    <col min="5892" max="5893" width="8.42578125" customWidth="1"/>
    <col min="5894" max="5899" width="9.28515625" customWidth="1"/>
    <col min="5900" max="5900" width="10.140625" customWidth="1"/>
    <col min="5902" max="5903" width="10.5703125" customWidth="1"/>
    <col min="5904" max="5904" width="9.85546875" customWidth="1"/>
    <col min="5905" max="5905" width="12" customWidth="1"/>
    <col min="6145" max="6145" width="31.85546875" bestFit="1" customWidth="1"/>
    <col min="6146" max="6146" width="10.42578125" bestFit="1" customWidth="1"/>
    <col min="6147" max="6147" width="10.42578125" customWidth="1"/>
    <col min="6148" max="6149" width="8.42578125" customWidth="1"/>
    <col min="6150" max="6155" width="9.28515625" customWidth="1"/>
    <col min="6156" max="6156" width="10.140625" customWidth="1"/>
    <col min="6158" max="6159" width="10.5703125" customWidth="1"/>
    <col min="6160" max="6160" width="9.85546875" customWidth="1"/>
    <col min="6161" max="6161" width="12" customWidth="1"/>
    <col min="6401" max="6401" width="31.85546875" bestFit="1" customWidth="1"/>
    <col min="6402" max="6402" width="10.42578125" bestFit="1" customWidth="1"/>
    <col min="6403" max="6403" width="10.42578125" customWidth="1"/>
    <col min="6404" max="6405" width="8.42578125" customWidth="1"/>
    <col min="6406" max="6411" width="9.28515625" customWidth="1"/>
    <col min="6412" max="6412" width="10.140625" customWidth="1"/>
    <col min="6414" max="6415" width="10.5703125" customWidth="1"/>
    <col min="6416" max="6416" width="9.85546875" customWidth="1"/>
    <col min="6417" max="6417" width="12" customWidth="1"/>
    <col min="6657" max="6657" width="31.85546875" bestFit="1" customWidth="1"/>
    <col min="6658" max="6658" width="10.42578125" bestFit="1" customWidth="1"/>
    <col min="6659" max="6659" width="10.42578125" customWidth="1"/>
    <col min="6660" max="6661" width="8.42578125" customWidth="1"/>
    <col min="6662" max="6667" width="9.28515625" customWidth="1"/>
    <col min="6668" max="6668" width="10.140625" customWidth="1"/>
    <col min="6670" max="6671" width="10.5703125" customWidth="1"/>
    <col min="6672" max="6672" width="9.85546875" customWidth="1"/>
    <col min="6673" max="6673" width="12" customWidth="1"/>
    <col min="6913" max="6913" width="31.85546875" bestFit="1" customWidth="1"/>
    <col min="6914" max="6914" width="10.42578125" bestFit="1" customWidth="1"/>
    <col min="6915" max="6915" width="10.42578125" customWidth="1"/>
    <col min="6916" max="6917" width="8.42578125" customWidth="1"/>
    <col min="6918" max="6923" width="9.28515625" customWidth="1"/>
    <col min="6924" max="6924" width="10.140625" customWidth="1"/>
    <col min="6926" max="6927" width="10.5703125" customWidth="1"/>
    <col min="6928" max="6928" width="9.85546875" customWidth="1"/>
    <col min="6929" max="6929" width="12" customWidth="1"/>
    <col min="7169" max="7169" width="31.85546875" bestFit="1" customWidth="1"/>
    <col min="7170" max="7170" width="10.42578125" bestFit="1" customWidth="1"/>
    <col min="7171" max="7171" width="10.42578125" customWidth="1"/>
    <col min="7172" max="7173" width="8.42578125" customWidth="1"/>
    <col min="7174" max="7179" width="9.28515625" customWidth="1"/>
    <col min="7180" max="7180" width="10.140625" customWidth="1"/>
    <col min="7182" max="7183" width="10.5703125" customWidth="1"/>
    <col min="7184" max="7184" width="9.85546875" customWidth="1"/>
    <col min="7185" max="7185" width="12" customWidth="1"/>
    <col min="7425" max="7425" width="31.85546875" bestFit="1" customWidth="1"/>
    <col min="7426" max="7426" width="10.42578125" bestFit="1" customWidth="1"/>
    <col min="7427" max="7427" width="10.42578125" customWidth="1"/>
    <col min="7428" max="7429" width="8.42578125" customWidth="1"/>
    <col min="7430" max="7435" width="9.28515625" customWidth="1"/>
    <col min="7436" max="7436" width="10.140625" customWidth="1"/>
    <col min="7438" max="7439" width="10.5703125" customWidth="1"/>
    <col min="7440" max="7440" width="9.85546875" customWidth="1"/>
    <col min="7441" max="7441" width="12" customWidth="1"/>
    <col min="7681" max="7681" width="31.85546875" bestFit="1" customWidth="1"/>
    <col min="7682" max="7682" width="10.42578125" bestFit="1" customWidth="1"/>
    <col min="7683" max="7683" width="10.42578125" customWidth="1"/>
    <col min="7684" max="7685" width="8.42578125" customWidth="1"/>
    <col min="7686" max="7691" width="9.28515625" customWidth="1"/>
    <col min="7692" max="7692" width="10.140625" customWidth="1"/>
    <col min="7694" max="7695" width="10.5703125" customWidth="1"/>
    <col min="7696" max="7696" width="9.85546875" customWidth="1"/>
    <col min="7697" max="7697" width="12" customWidth="1"/>
    <col min="7937" max="7937" width="31.85546875" bestFit="1" customWidth="1"/>
    <col min="7938" max="7938" width="10.42578125" bestFit="1" customWidth="1"/>
    <col min="7939" max="7939" width="10.42578125" customWidth="1"/>
    <col min="7940" max="7941" width="8.42578125" customWidth="1"/>
    <col min="7942" max="7947" width="9.28515625" customWidth="1"/>
    <col min="7948" max="7948" width="10.140625" customWidth="1"/>
    <col min="7950" max="7951" width="10.5703125" customWidth="1"/>
    <col min="7952" max="7952" width="9.85546875" customWidth="1"/>
    <col min="7953" max="7953" width="12" customWidth="1"/>
    <col min="8193" max="8193" width="31.85546875" bestFit="1" customWidth="1"/>
    <col min="8194" max="8194" width="10.42578125" bestFit="1" customWidth="1"/>
    <col min="8195" max="8195" width="10.42578125" customWidth="1"/>
    <col min="8196" max="8197" width="8.42578125" customWidth="1"/>
    <col min="8198" max="8203" width="9.28515625" customWidth="1"/>
    <col min="8204" max="8204" width="10.140625" customWidth="1"/>
    <col min="8206" max="8207" width="10.5703125" customWidth="1"/>
    <col min="8208" max="8208" width="9.85546875" customWidth="1"/>
    <col min="8209" max="8209" width="12" customWidth="1"/>
    <col min="8449" max="8449" width="31.85546875" bestFit="1" customWidth="1"/>
    <col min="8450" max="8450" width="10.42578125" bestFit="1" customWidth="1"/>
    <col min="8451" max="8451" width="10.42578125" customWidth="1"/>
    <col min="8452" max="8453" width="8.42578125" customWidth="1"/>
    <col min="8454" max="8459" width="9.28515625" customWidth="1"/>
    <col min="8460" max="8460" width="10.140625" customWidth="1"/>
    <col min="8462" max="8463" width="10.5703125" customWidth="1"/>
    <col min="8464" max="8464" width="9.85546875" customWidth="1"/>
    <col min="8465" max="8465" width="12" customWidth="1"/>
    <col min="8705" max="8705" width="31.85546875" bestFit="1" customWidth="1"/>
    <col min="8706" max="8706" width="10.42578125" bestFit="1" customWidth="1"/>
    <col min="8707" max="8707" width="10.42578125" customWidth="1"/>
    <col min="8708" max="8709" width="8.42578125" customWidth="1"/>
    <col min="8710" max="8715" width="9.28515625" customWidth="1"/>
    <col min="8716" max="8716" width="10.140625" customWidth="1"/>
    <col min="8718" max="8719" width="10.5703125" customWidth="1"/>
    <col min="8720" max="8720" width="9.85546875" customWidth="1"/>
    <col min="8721" max="8721" width="12" customWidth="1"/>
    <col min="8961" max="8961" width="31.85546875" bestFit="1" customWidth="1"/>
    <col min="8962" max="8962" width="10.42578125" bestFit="1" customWidth="1"/>
    <col min="8963" max="8963" width="10.42578125" customWidth="1"/>
    <col min="8964" max="8965" width="8.42578125" customWidth="1"/>
    <col min="8966" max="8971" width="9.28515625" customWidth="1"/>
    <col min="8972" max="8972" width="10.140625" customWidth="1"/>
    <col min="8974" max="8975" width="10.5703125" customWidth="1"/>
    <col min="8976" max="8976" width="9.85546875" customWidth="1"/>
    <col min="8977" max="8977" width="12" customWidth="1"/>
    <col min="9217" max="9217" width="31.85546875" bestFit="1" customWidth="1"/>
    <col min="9218" max="9218" width="10.42578125" bestFit="1" customWidth="1"/>
    <col min="9219" max="9219" width="10.42578125" customWidth="1"/>
    <col min="9220" max="9221" width="8.42578125" customWidth="1"/>
    <col min="9222" max="9227" width="9.28515625" customWidth="1"/>
    <col min="9228" max="9228" width="10.140625" customWidth="1"/>
    <col min="9230" max="9231" width="10.5703125" customWidth="1"/>
    <col min="9232" max="9232" width="9.85546875" customWidth="1"/>
    <col min="9233" max="9233" width="12" customWidth="1"/>
    <col min="9473" max="9473" width="31.85546875" bestFit="1" customWidth="1"/>
    <col min="9474" max="9474" width="10.42578125" bestFit="1" customWidth="1"/>
    <col min="9475" max="9475" width="10.42578125" customWidth="1"/>
    <col min="9476" max="9477" width="8.42578125" customWidth="1"/>
    <col min="9478" max="9483" width="9.28515625" customWidth="1"/>
    <col min="9484" max="9484" width="10.140625" customWidth="1"/>
    <col min="9486" max="9487" width="10.5703125" customWidth="1"/>
    <col min="9488" max="9488" width="9.85546875" customWidth="1"/>
    <col min="9489" max="9489" width="12" customWidth="1"/>
    <col min="9729" max="9729" width="31.85546875" bestFit="1" customWidth="1"/>
    <col min="9730" max="9730" width="10.42578125" bestFit="1" customWidth="1"/>
    <col min="9731" max="9731" width="10.42578125" customWidth="1"/>
    <col min="9732" max="9733" width="8.42578125" customWidth="1"/>
    <col min="9734" max="9739" width="9.28515625" customWidth="1"/>
    <col min="9740" max="9740" width="10.140625" customWidth="1"/>
    <col min="9742" max="9743" width="10.5703125" customWidth="1"/>
    <col min="9744" max="9744" width="9.85546875" customWidth="1"/>
    <col min="9745" max="9745" width="12" customWidth="1"/>
    <col min="9985" max="9985" width="31.85546875" bestFit="1" customWidth="1"/>
    <col min="9986" max="9986" width="10.42578125" bestFit="1" customWidth="1"/>
    <col min="9987" max="9987" width="10.42578125" customWidth="1"/>
    <col min="9988" max="9989" width="8.42578125" customWidth="1"/>
    <col min="9990" max="9995" width="9.28515625" customWidth="1"/>
    <col min="9996" max="9996" width="10.140625" customWidth="1"/>
    <col min="9998" max="9999" width="10.5703125" customWidth="1"/>
    <col min="10000" max="10000" width="9.85546875" customWidth="1"/>
    <col min="10001" max="10001" width="12" customWidth="1"/>
    <col min="10241" max="10241" width="31.85546875" bestFit="1" customWidth="1"/>
    <col min="10242" max="10242" width="10.42578125" bestFit="1" customWidth="1"/>
    <col min="10243" max="10243" width="10.42578125" customWidth="1"/>
    <col min="10244" max="10245" width="8.42578125" customWidth="1"/>
    <col min="10246" max="10251" width="9.28515625" customWidth="1"/>
    <col min="10252" max="10252" width="10.140625" customWidth="1"/>
    <col min="10254" max="10255" width="10.5703125" customWidth="1"/>
    <col min="10256" max="10256" width="9.85546875" customWidth="1"/>
    <col min="10257" max="10257" width="12" customWidth="1"/>
    <col min="10497" max="10497" width="31.85546875" bestFit="1" customWidth="1"/>
    <col min="10498" max="10498" width="10.42578125" bestFit="1" customWidth="1"/>
    <col min="10499" max="10499" width="10.42578125" customWidth="1"/>
    <col min="10500" max="10501" width="8.42578125" customWidth="1"/>
    <col min="10502" max="10507" width="9.28515625" customWidth="1"/>
    <col min="10508" max="10508" width="10.140625" customWidth="1"/>
    <col min="10510" max="10511" width="10.5703125" customWidth="1"/>
    <col min="10512" max="10512" width="9.85546875" customWidth="1"/>
    <col min="10513" max="10513" width="12" customWidth="1"/>
    <col min="10753" max="10753" width="31.85546875" bestFit="1" customWidth="1"/>
    <col min="10754" max="10754" width="10.42578125" bestFit="1" customWidth="1"/>
    <col min="10755" max="10755" width="10.42578125" customWidth="1"/>
    <col min="10756" max="10757" width="8.42578125" customWidth="1"/>
    <col min="10758" max="10763" width="9.28515625" customWidth="1"/>
    <col min="10764" max="10764" width="10.140625" customWidth="1"/>
    <col min="10766" max="10767" width="10.5703125" customWidth="1"/>
    <col min="10768" max="10768" width="9.85546875" customWidth="1"/>
    <col min="10769" max="10769" width="12" customWidth="1"/>
    <col min="11009" max="11009" width="31.85546875" bestFit="1" customWidth="1"/>
    <col min="11010" max="11010" width="10.42578125" bestFit="1" customWidth="1"/>
    <col min="11011" max="11011" width="10.42578125" customWidth="1"/>
    <col min="11012" max="11013" width="8.42578125" customWidth="1"/>
    <col min="11014" max="11019" width="9.28515625" customWidth="1"/>
    <col min="11020" max="11020" width="10.140625" customWidth="1"/>
    <col min="11022" max="11023" width="10.5703125" customWidth="1"/>
    <col min="11024" max="11024" width="9.85546875" customWidth="1"/>
    <col min="11025" max="11025" width="12" customWidth="1"/>
    <col min="11265" max="11265" width="31.85546875" bestFit="1" customWidth="1"/>
    <col min="11266" max="11266" width="10.42578125" bestFit="1" customWidth="1"/>
    <col min="11267" max="11267" width="10.42578125" customWidth="1"/>
    <col min="11268" max="11269" width="8.42578125" customWidth="1"/>
    <col min="11270" max="11275" width="9.28515625" customWidth="1"/>
    <col min="11276" max="11276" width="10.140625" customWidth="1"/>
    <col min="11278" max="11279" width="10.5703125" customWidth="1"/>
    <col min="11280" max="11280" width="9.85546875" customWidth="1"/>
    <col min="11281" max="11281" width="12" customWidth="1"/>
    <col min="11521" max="11521" width="31.85546875" bestFit="1" customWidth="1"/>
    <col min="11522" max="11522" width="10.42578125" bestFit="1" customWidth="1"/>
    <col min="11523" max="11523" width="10.42578125" customWidth="1"/>
    <col min="11524" max="11525" width="8.42578125" customWidth="1"/>
    <col min="11526" max="11531" width="9.28515625" customWidth="1"/>
    <col min="11532" max="11532" width="10.140625" customWidth="1"/>
    <col min="11534" max="11535" width="10.5703125" customWidth="1"/>
    <col min="11536" max="11536" width="9.85546875" customWidth="1"/>
    <col min="11537" max="11537" width="12" customWidth="1"/>
    <col min="11777" max="11777" width="31.85546875" bestFit="1" customWidth="1"/>
    <col min="11778" max="11778" width="10.42578125" bestFit="1" customWidth="1"/>
    <col min="11779" max="11779" width="10.42578125" customWidth="1"/>
    <col min="11780" max="11781" width="8.42578125" customWidth="1"/>
    <col min="11782" max="11787" width="9.28515625" customWidth="1"/>
    <col min="11788" max="11788" width="10.140625" customWidth="1"/>
    <col min="11790" max="11791" width="10.5703125" customWidth="1"/>
    <col min="11792" max="11792" width="9.85546875" customWidth="1"/>
    <col min="11793" max="11793" width="12" customWidth="1"/>
    <col min="12033" max="12033" width="31.85546875" bestFit="1" customWidth="1"/>
    <col min="12034" max="12034" width="10.42578125" bestFit="1" customWidth="1"/>
    <col min="12035" max="12035" width="10.42578125" customWidth="1"/>
    <col min="12036" max="12037" width="8.42578125" customWidth="1"/>
    <col min="12038" max="12043" width="9.28515625" customWidth="1"/>
    <col min="12044" max="12044" width="10.140625" customWidth="1"/>
    <col min="12046" max="12047" width="10.5703125" customWidth="1"/>
    <col min="12048" max="12048" width="9.85546875" customWidth="1"/>
    <col min="12049" max="12049" width="12" customWidth="1"/>
    <col min="12289" max="12289" width="31.85546875" bestFit="1" customWidth="1"/>
    <col min="12290" max="12290" width="10.42578125" bestFit="1" customWidth="1"/>
    <col min="12291" max="12291" width="10.42578125" customWidth="1"/>
    <col min="12292" max="12293" width="8.42578125" customWidth="1"/>
    <col min="12294" max="12299" width="9.28515625" customWidth="1"/>
    <col min="12300" max="12300" width="10.140625" customWidth="1"/>
    <col min="12302" max="12303" width="10.5703125" customWidth="1"/>
    <col min="12304" max="12304" width="9.85546875" customWidth="1"/>
    <col min="12305" max="12305" width="12" customWidth="1"/>
    <col min="12545" max="12545" width="31.85546875" bestFit="1" customWidth="1"/>
    <col min="12546" max="12546" width="10.42578125" bestFit="1" customWidth="1"/>
    <col min="12547" max="12547" width="10.42578125" customWidth="1"/>
    <col min="12548" max="12549" width="8.42578125" customWidth="1"/>
    <col min="12550" max="12555" width="9.28515625" customWidth="1"/>
    <col min="12556" max="12556" width="10.140625" customWidth="1"/>
    <col min="12558" max="12559" width="10.5703125" customWidth="1"/>
    <col min="12560" max="12560" width="9.85546875" customWidth="1"/>
    <col min="12561" max="12561" width="12" customWidth="1"/>
    <col min="12801" max="12801" width="31.85546875" bestFit="1" customWidth="1"/>
    <col min="12802" max="12802" width="10.42578125" bestFit="1" customWidth="1"/>
    <col min="12803" max="12803" width="10.42578125" customWidth="1"/>
    <col min="12804" max="12805" width="8.42578125" customWidth="1"/>
    <col min="12806" max="12811" width="9.28515625" customWidth="1"/>
    <col min="12812" max="12812" width="10.140625" customWidth="1"/>
    <col min="12814" max="12815" width="10.5703125" customWidth="1"/>
    <col min="12816" max="12816" width="9.85546875" customWidth="1"/>
    <col min="12817" max="12817" width="12" customWidth="1"/>
    <col min="13057" max="13057" width="31.85546875" bestFit="1" customWidth="1"/>
    <col min="13058" max="13058" width="10.42578125" bestFit="1" customWidth="1"/>
    <col min="13059" max="13059" width="10.42578125" customWidth="1"/>
    <col min="13060" max="13061" width="8.42578125" customWidth="1"/>
    <col min="13062" max="13067" width="9.28515625" customWidth="1"/>
    <col min="13068" max="13068" width="10.140625" customWidth="1"/>
    <col min="13070" max="13071" width="10.5703125" customWidth="1"/>
    <col min="13072" max="13072" width="9.85546875" customWidth="1"/>
    <col min="13073" max="13073" width="12" customWidth="1"/>
    <col min="13313" max="13313" width="31.85546875" bestFit="1" customWidth="1"/>
    <col min="13314" max="13314" width="10.42578125" bestFit="1" customWidth="1"/>
    <col min="13315" max="13315" width="10.42578125" customWidth="1"/>
    <col min="13316" max="13317" width="8.42578125" customWidth="1"/>
    <col min="13318" max="13323" width="9.28515625" customWidth="1"/>
    <col min="13324" max="13324" width="10.140625" customWidth="1"/>
    <col min="13326" max="13327" width="10.5703125" customWidth="1"/>
    <col min="13328" max="13328" width="9.85546875" customWidth="1"/>
    <col min="13329" max="13329" width="12" customWidth="1"/>
    <col min="13569" max="13569" width="31.85546875" bestFit="1" customWidth="1"/>
    <col min="13570" max="13570" width="10.42578125" bestFit="1" customWidth="1"/>
    <col min="13571" max="13571" width="10.42578125" customWidth="1"/>
    <col min="13572" max="13573" width="8.42578125" customWidth="1"/>
    <col min="13574" max="13579" width="9.28515625" customWidth="1"/>
    <col min="13580" max="13580" width="10.140625" customWidth="1"/>
    <col min="13582" max="13583" width="10.5703125" customWidth="1"/>
    <col min="13584" max="13584" width="9.85546875" customWidth="1"/>
    <col min="13585" max="13585" width="12" customWidth="1"/>
    <col min="13825" max="13825" width="31.85546875" bestFit="1" customWidth="1"/>
    <col min="13826" max="13826" width="10.42578125" bestFit="1" customWidth="1"/>
    <col min="13827" max="13827" width="10.42578125" customWidth="1"/>
    <col min="13828" max="13829" width="8.42578125" customWidth="1"/>
    <col min="13830" max="13835" width="9.28515625" customWidth="1"/>
    <col min="13836" max="13836" width="10.140625" customWidth="1"/>
    <col min="13838" max="13839" width="10.5703125" customWidth="1"/>
    <col min="13840" max="13840" width="9.85546875" customWidth="1"/>
    <col min="13841" max="13841" width="12" customWidth="1"/>
    <col min="14081" max="14081" width="31.85546875" bestFit="1" customWidth="1"/>
    <col min="14082" max="14082" width="10.42578125" bestFit="1" customWidth="1"/>
    <col min="14083" max="14083" width="10.42578125" customWidth="1"/>
    <col min="14084" max="14085" width="8.42578125" customWidth="1"/>
    <col min="14086" max="14091" width="9.28515625" customWidth="1"/>
    <col min="14092" max="14092" width="10.140625" customWidth="1"/>
    <col min="14094" max="14095" width="10.5703125" customWidth="1"/>
    <col min="14096" max="14096" width="9.85546875" customWidth="1"/>
    <col min="14097" max="14097" width="12" customWidth="1"/>
    <col min="14337" max="14337" width="31.85546875" bestFit="1" customWidth="1"/>
    <col min="14338" max="14338" width="10.42578125" bestFit="1" customWidth="1"/>
    <col min="14339" max="14339" width="10.42578125" customWidth="1"/>
    <col min="14340" max="14341" width="8.42578125" customWidth="1"/>
    <col min="14342" max="14347" width="9.28515625" customWidth="1"/>
    <col min="14348" max="14348" width="10.140625" customWidth="1"/>
    <col min="14350" max="14351" width="10.5703125" customWidth="1"/>
    <col min="14352" max="14352" width="9.85546875" customWidth="1"/>
    <col min="14353" max="14353" width="12" customWidth="1"/>
    <col min="14593" max="14593" width="31.85546875" bestFit="1" customWidth="1"/>
    <col min="14594" max="14594" width="10.42578125" bestFit="1" customWidth="1"/>
    <col min="14595" max="14595" width="10.42578125" customWidth="1"/>
    <col min="14596" max="14597" width="8.42578125" customWidth="1"/>
    <col min="14598" max="14603" width="9.28515625" customWidth="1"/>
    <col min="14604" max="14604" width="10.140625" customWidth="1"/>
    <col min="14606" max="14607" width="10.5703125" customWidth="1"/>
    <col min="14608" max="14608" width="9.85546875" customWidth="1"/>
    <col min="14609" max="14609" width="12" customWidth="1"/>
    <col min="14849" max="14849" width="31.85546875" bestFit="1" customWidth="1"/>
    <col min="14850" max="14850" width="10.42578125" bestFit="1" customWidth="1"/>
    <col min="14851" max="14851" width="10.42578125" customWidth="1"/>
    <col min="14852" max="14853" width="8.42578125" customWidth="1"/>
    <col min="14854" max="14859" width="9.28515625" customWidth="1"/>
    <col min="14860" max="14860" width="10.140625" customWidth="1"/>
    <col min="14862" max="14863" width="10.5703125" customWidth="1"/>
    <col min="14864" max="14864" width="9.85546875" customWidth="1"/>
    <col min="14865" max="14865" width="12" customWidth="1"/>
    <col min="15105" max="15105" width="31.85546875" bestFit="1" customWidth="1"/>
    <col min="15106" max="15106" width="10.42578125" bestFit="1" customWidth="1"/>
    <col min="15107" max="15107" width="10.42578125" customWidth="1"/>
    <col min="15108" max="15109" width="8.42578125" customWidth="1"/>
    <col min="15110" max="15115" width="9.28515625" customWidth="1"/>
    <col min="15116" max="15116" width="10.140625" customWidth="1"/>
    <col min="15118" max="15119" width="10.5703125" customWidth="1"/>
    <col min="15120" max="15120" width="9.85546875" customWidth="1"/>
    <col min="15121" max="15121" width="12" customWidth="1"/>
    <col min="15361" max="15361" width="31.85546875" bestFit="1" customWidth="1"/>
    <col min="15362" max="15362" width="10.42578125" bestFit="1" customWidth="1"/>
    <col min="15363" max="15363" width="10.42578125" customWidth="1"/>
    <col min="15364" max="15365" width="8.42578125" customWidth="1"/>
    <col min="15366" max="15371" width="9.28515625" customWidth="1"/>
    <col min="15372" max="15372" width="10.140625" customWidth="1"/>
    <col min="15374" max="15375" width="10.5703125" customWidth="1"/>
    <col min="15376" max="15376" width="9.85546875" customWidth="1"/>
    <col min="15377" max="15377" width="12" customWidth="1"/>
    <col min="15617" max="15617" width="31.85546875" bestFit="1" customWidth="1"/>
    <col min="15618" max="15618" width="10.42578125" bestFit="1" customWidth="1"/>
    <col min="15619" max="15619" width="10.42578125" customWidth="1"/>
    <col min="15620" max="15621" width="8.42578125" customWidth="1"/>
    <col min="15622" max="15627" width="9.28515625" customWidth="1"/>
    <col min="15628" max="15628" width="10.140625" customWidth="1"/>
    <col min="15630" max="15631" width="10.5703125" customWidth="1"/>
    <col min="15632" max="15632" width="9.85546875" customWidth="1"/>
    <col min="15633" max="15633" width="12" customWidth="1"/>
    <col min="15873" max="15873" width="31.85546875" bestFit="1" customWidth="1"/>
    <col min="15874" max="15874" width="10.42578125" bestFit="1" customWidth="1"/>
    <col min="15875" max="15875" width="10.42578125" customWidth="1"/>
    <col min="15876" max="15877" width="8.42578125" customWidth="1"/>
    <col min="15878" max="15883" width="9.28515625" customWidth="1"/>
    <col min="15884" max="15884" width="10.140625" customWidth="1"/>
    <col min="15886" max="15887" width="10.5703125" customWidth="1"/>
    <col min="15888" max="15888" width="9.85546875" customWidth="1"/>
    <col min="15889" max="15889" width="12" customWidth="1"/>
    <col min="16129" max="16129" width="31.85546875" bestFit="1" customWidth="1"/>
    <col min="16130" max="16130" width="10.42578125" bestFit="1" customWidth="1"/>
    <col min="16131" max="16131" width="10.42578125" customWidth="1"/>
    <col min="16132" max="16133" width="8.42578125" customWidth="1"/>
    <col min="16134" max="16139" width="9.28515625" customWidth="1"/>
    <col min="16140" max="16140" width="10.140625" customWidth="1"/>
    <col min="16142" max="16143" width="10.5703125" customWidth="1"/>
    <col min="16144" max="16144" width="9.85546875" customWidth="1"/>
    <col min="16145" max="16145" width="12" customWidth="1"/>
  </cols>
  <sheetData>
    <row r="1" spans="1:17" ht="18" x14ac:dyDescent="0.25">
      <c r="A1" s="1" t="s">
        <v>0</v>
      </c>
    </row>
    <row r="2" spans="1:17" ht="15.75" thickBot="1" x14ac:dyDescent="0.3"/>
    <row r="3" spans="1:17" s="3" customFormat="1" ht="16.5" thickTop="1" thickBot="1" x14ac:dyDescent="0.3">
      <c r="A3" s="41" t="s">
        <v>1</v>
      </c>
      <c r="B3" s="41"/>
      <c r="C3" s="14"/>
      <c r="D3" s="15"/>
      <c r="E3" s="16"/>
      <c r="F3" s="52" t="s">
        <v>3</v>
      </c>
      <c r="G3" s="53"/>
      <c r="H3" s="53"/>
      <c r="I3" s="53"/>
      <c r="J3" s="53"/>
      <c r="K3" s="54"/>
      <c r="L3" s="14"/>
      <c r="M3" s="42" t="s">
        <v>2</v>
      </c>
      <c r="N3" s="42"/>
      <c r="O3" s="42"/>
      <c r="P3" s="42"/>
      <c r="Q3" s="42"/>
    </row>
    <row r="4" spans="1:17" ht="31.5" thickTop="1" thickBot="1" x14ac:dyDescent="0.3">
      <c r="A4" s="4" t="s">
        <v>3</v>
      </c>
      <c r="B4" s="5">
        <v>7.0000000000000007E-2</v>
      </c>
      <c r="C4" s="5"/>
      <c r="D4" s="17" t="s">
        <v>11</v>
      </c>
      <c r="E4" s="18"/>
      <c r="F4" s="19"/>
      <c r="G4" s="20"/>
      <c r="H4" s="20"/>
      <c r="I4" s="20"/>
      <c r="J4" s="20"/>
      <c r="K4" s="21"/>
      <c r="L4" s="6"/>
      <c r="M4" s="7" t="s">
        <v>4</v>
      </c>
      <c r="N4" s="8" t="s">
        <v>5</v>
      </c>
      <c r="O4" s="8" t="s">
        <v>6</v>
      </c>
      <c r="P4" s="8" t="s">
        <v>7</v>
      </c>
      <c r="Q4" s="9" t="s">
        <v>8</v>
      </c>
    </row>
    <row r="5" spans="1:17" x14ac:dyDescent="0.25">
      <c r="A5" s="4" t="s">
        <v>9</v>
      </c>
      <c r="B5">
        <v>3</v>
      </c>
      <c r="D5" s="44" t="s">
        <v>9</v>
      </c>
      <c r="E5" s="22"/>
      <c r="F5" s="23"/>
      <c r="G5" s="23"/>
      <c r="H5" s="23"/>
      <c r="I5" s="23"/>
      <c r="J5" s="23"/>
      <c r="K5" s="24"/>
      <c r="L5" s="6"/>
      <c r="M5" s="2">
        <v>1</v>
      </c>
      <c r="N5" s="10">
        <f>+B6</f>
        <v>282000</v>
      </c>
      <c r="O5" s="10">
        <f t="shared" ref="O5:O40" si="0">-PPMT($B$4/12,M5,$B$5*12,$B$6)</f>
        <v>7062.3413160348873</v>
      </c>
      <c r="P5" s="10">
        <f t="shared" ref="P5:P40" si="1">-IPMT($B$4/12,M5,$B$5*12,$B$6)</f>
        <v>1645</v>
      </c>
      <c r="Q5" s="10">
        <f t="shared" ref="Q5:Q40" si="2">+N5-O5</f>
        <v>274937.6586839651</v>
      </c>
    </row>
    <row r="6" spans="1:17" x14ac:dyDescent="0.25">
      <c r="A6" s="4" t="s">
        <v>10</v>
      </c>
      <c r="B6" s="10">
        <v>282000</v>
      </c>
      <c r="C6" s="10"/>
      <c r="D6" s="44"/>
      <c r="E6" s="22"/>
      <c r="F6" s="25"/>
      <c r="G6" s="25"/>
      <c r="H6" s="25"/>
      <c r="I6" s="25"/>
      <c r="J6" s="25"/>
      <c r="K6" s="24"/>
      <c r="L6" s="6"/>
      <c r="M6" s="2">
        <v>2</v>
      </c>
      <c r="N6" s="10">
        <f t="shared" ref="N6:N40" si="3">+Q5</f>
        <v>274937.6586839651</v>
      </c>
      <c r="O6" s="10">
        <f t="shared" si="0"/>
        <v>7103.5383070450898</v>
      </c>
      <c r="P6" s="10">
        <f t="shared" si="1"/>
        <v>1603.8030089897961</v>
      </c>
      <c r="Q6" s="10">
        <f t="shared" si="2"/>
        <v>267834.12037692004</v>
      </c>
    </row>
    <row r="7" spans="1:17" x14ac:dyDescent="0.25">
      <c r="A7" s="4" t="s">
        <v>11</v>
      </c>
      <c r="B7" s="10">
        <f>-PMT($B$4/12,$B$5*12,$B$6)</f>
        <v>8707.3413160348882</v>
      </c>
      <c r="C7" s="10"/>
      <c r="D7" s="44"/>
      <c r="E7" s="22"/>
      <c r="F7" s="25"/>
      <c r="G7" s="25"/>
      <c r="H7" s="25"/>
      <c r="I7" s="25"/>
      <c r="J7" s="25"/>
      <c r="K7" s="24"/>
      <c r="L7" s="6"/>
      <c r="M7" s="2">
        <v>3</v>
      </c>
      <c r="N7" s="10">
        <f t="shared" si="3"/>
        <v>267834.12037692004</v>
      </c>
      <c r="O7" s="10">
        <f t="shared" si="0"/>
        <v>7144.9756138361881</v>
      </c>
      <c r="P7" s="10">
        <f t="shared" si="1"/>
        <v>1562.3657021986999</v>
      </c>
      <c r="Q7" s="10">
        <f t="shared" si="2"/>
        <v>260689.14476308384</v>
      </c>
    </row>
    <row r="8" spans="1:17" x14ac:dyDescent="0.25">
      <c r="A8" s="4"/>
      <c r="B8" s="6"/>
      <c r="C8" s="6"/>
      <c r="D8" s="44"/>
      <c r="E8" s="22"/>
      <c r="F8" s="25"/>
      <c r="G8" s="25"/>
      <c r="H8" s="25"/>
      <c r="I8" s="25"/>
      <c r="J8" s="25"/>
      <c r="K8" s="24"/>
      <c r="L8" s="6"/>
      <c r="M8" s="2">
        <v>4</v>
      </c>
      <c r="N8" s="10">
        <f t="shared" si="3"/>
        <v>260689.14476308384</v>
      </c>
      <c r="O8" s="10">
        <f t="shared" si="0"/>
        <v>7186.6546382502329</v>
      </c>
      <c r="P8" s="10">
        <f t="shared" si="1"/>
        <v>1520.6866777846553</v>
      </c>
      <c r="Q8" s="10">
        <f t="shared" si="2"/>
        <v>253502.4901248336</v>
      </c>
    </row>
    <row r="9" spans="1:17" x14ac:dyDescent="0.25">
      <c r="A9" s="4" t="s">
        <v>12</v>
      </c>
      <c r="B9" s="10">
        <f>+$B$6+$P$41</f>
        <v>313464.28737725603</v>
      </c>
      <c r="C9" s="10"/>
      <c r="D9" s="44"/>
      <c r="E9" s="22"/>
      <c r="F9" s="25"/>
      <c r="G9" s="25"/>
      <c r="H9" s="25"/>
      <c r="I9" s="25"/>
      <c r="J9" s="25"/>
      <c r="K9" s="24"/>
      <c r="L9" s="6"/>
      <c r="M9" s="2">
        <v>5</v>
      </c>
      <c r="N9" s="10">
        <f t="shared" si="3"/>
        <v>253502.4901248336</v>
      </c>
      <c r="O9" s="10">
        <f t="shared" si="0"/>
        <v>7228.5767903066917</v>
      </c>
      <c r="P9" s="10">
        <f t="shared" si="1"/>
        <v>1478.7645257281956</v>
      </c>
      <c r="Q9" s="10">
        <f t="shared" si="2"/>
        <v>246273.91333452691</v>
      </c>
    </row>
    <row r="10" spans="1:17" x14ac:dyDescent="0.25">
      <c r="A10" s="4"/>
      <c r="B10" s="11"/>
      <c r="C10" s="11"/>
      <c r="D10" s="44"/>
      <c r="E10" s="22"/>
      <c r="F10" s="25"/>
      <c r="G10" s="25"/>
      <c r="H10" s="25"/>
      <c r="I10" s="25"/>
      <c r="J10" s="25"/>
      <c r="K10" s="24"/>
      <c r="L10" s="6"/>
      <c r="M10" s="2">
        <v>6</v>
      </c>
      <c r="N10" s="10">
        <f t="shared" si="3"/>
        <v>246273.91333452691</v>
      </c>
      <c r="O10" s="10">
        <f t="shared" si="0"/>
        <v>7270.7434882501475</v>
      </c>
      <c r="P10" s="10">
        <f t="shared" si="1"/>
        <v>1436.5978277847398</v>
      </c>
      <c r="Q10" s="10">
        <f t="shared" si="2"/>
        <v>239003.16984627675</v>
      </c>
    </row>
    <row r="11" spans="1:17" x14ac:dyDescent="0.25">
      <c r="A11" s="4" t="s">
        <v>13</v>
      </c>
      <c r="B11" s="10">
        <f>136800*3</f>
        <v>410400</v>
      </c>
      <c r="C11" s="10"/>
      <c r="D11" s="44"/>
      <c r="E11" s="22"/>
      <c r="F11" s="25"/>
      <c r="G11" s="25"/>
      <c r="H11" s="25"/>
      <c r="I11" s="25"/>
      <c r="J11" s="25"/>
      <c r="K11" s="24"/>
      <c r="L11" s="6"/>
      <c r="M11" s="2">
        <v>7</v>
      </c>
      <c r="N11" s="10">
        <f t="shared" si="3"/>
        <v>239003.16984627675</v>
      </c>
      <c r="O11" s="10">
        <f t="shared" si="0"/>
        <v>7313.1561585982727</v>
      </c>
      <c r="P11" s="10">
        <f t="shared" si="1"/>
        <v>1394.1851574366142</v>
      </c>
      <c r="Q11" s="10">
        <f t="shared" si="2"/>
        <v>231690.01368767847</v>
      </c>
    </row>
    <row r="12" spans="1:17" ht="15.75" thickBot="1" x14ac:dyDescent="0.3">
      <c r="A12" s="3"/>
      <c r="B12" s="12"/>
      <c r="C12" s="12"/>
      <c r="D12" s="55"/>
      <c r="E12" s="26"/>
      <c r="F12" s="27"/>
      <c r="G12" s="27"/>
      <c r="H12" s="27"/>
      <c r="I12" s="27"/>
      <c r="J12" s="27"/>
      <c r="K12" s="28"/>
      <c r="M12" s="2">
        <v>8</v>
      </c>
      <c r="N12" s="10">
        <f t="shared" si="3"/>
        <v>231690.01368767847</v>
      </c>
      <c r="O12" s="10">
        <f t="shared" si="0"/>
        <v>7355.8162361900968</v>
      </c>
      <c r="P12" s="10">
        <f t="shared" si="1"/>
        <v>1351.5250798447908</v>
      </c>
      <c r="Q12" s="10">
        <f t="shared" si="2"/>
        <v>224334.19745148838</v>
      </c>
    </row>
    <row r="13" spans="1:17" ht="15.75" thickTop="1" x14ac:dyDescent="0.25">
      <c r="A13" s="3" t="s">
        <v>14</v>
      </c>
      <c r="B13" s="10">
        <f>+$B$11-$B$9</f>
        <v>96935.712622743973</v>
      </c>
      <c r="C13" s="10"/>
      <c r="D13" s="10"/>
      <c r="M13" s="2">
        <v>9</v>
      </c>
      <c r="N13" s="10">
        <f t="shared" si="3"/>
        <v>224334.19745148838</v>
      </c>
      <c r="O13" s="10">
        <f t="shared" si="0"/>
        <v>7398.7251642345391</v>
      </c>
      <c r="P13" s="10">
        <f t="shared" si="1"/>
        <v>1308.6161518003487</v>
      </c>
      <c r="Q13" s="10">
        <f t="shared" si="2"/>
        <v>216935.47228725383</v>
      </c>
    </row>
    <row r="14" spans="1:17" x14ac:dyDescent="0.25">
      <c r="B14" s="12"/>
      <c r="C14" s="12"/>
      <c r="D14" s="12"/>
      <c r="M14" s="2">
        <v>10</v>
      </c>
      <c r="N14" s="10">
        <f t="shared" si="3"/>
        <v>216935.47228725383</v>
      </c>
      <c r="O14" s="10">
        <f t="shared" si="0"/>
        <v>7441.884394359241</v>
      </c>
      <c r="P14" s="10">
        <f t="shared" si="1"/>
        <v>1265.456921675647</v>
      </c>
      <c r="Q14" s="10">
        <f t="shared" si="2"/>
        <v>209493.58789289457</v>
      </c>
    </row>
    <row r="15" spans="1:17" x14ac:dyDescent="0.25">
      <c r="M15" s="2">
        <v>11</v>
      </c>
      <c r="N15" s="10">
        <f t="shared" si="3"/>
        <v>209493.58789289457</v>
      </c>
      <c r="O15" s="10">
        <f t="shared" si="0"/>
        <v>7485.295386659669</v>
      </c>
      <c r="P15" s="10">
        <f t="shared" si="1"/>
        <v>1222.0459293752185</v>
      </c>
      <c r="Q15" s="10">
        <f t="shared" si="2"/>
        <v>202008.29250623489</v>
      </c>
    </row>
    <row r="16" spans="1:17" x14ac:dyDescent="0.25">
      <c r="M16" s="2">
        <v>12</v>
      </c>
      <c r="N16" s="10">
        <f t="shared" si="3"/>
        <v>202008.29250623489</v>
      </c>
      <c r="O16" s="10">
        <f t="shared" si="0"/>
        <v>7528.9596097485164</v>
      </c>
      <c r="P16" s="10">
        <f t="shared" si="1"/>
        <v>1178.3817062863702</v>
      </c>
      <c r="Q16" s="10">
        <f t="shared" si="2"/>
        <v>194479.33289648639</v>
      </c>
    </row>
    <row r="17" spans="2:17" x14ac:dyDescent="0.25">
      <c r="M17" s="2">
        <v>13</v>
      </c>
      <c r="N17" s="10">
        <f t="shared" si="3"/>
        <v>194479.33289648639</v>
      </c>
      <c r="O17" s="10">
        <f t="shared" si="0"/>
        <v>7572.8785408053836</v>
      </c>
      <c r="P17" s="10">
        <f t="shared" si="1"/>
        <v>1134.4627752295039</v>
      </c>
      <c r="Q17" s="10">
        <f t="shared" si="2"/>
        <v>186906.45435568099</v>
      </c>
    </row>
    <row r="18" spans="2:17" x14ac:dyDescent="0.25">
      <c r="M18" s="2">
        <v>14</v>
      </c>
      <c r="N18" s="10">
        <f t="shared" si="3"/>
        <v>186906.45435568099</v>
      </c>
      <c r="O18" s="10">
        <f t="shared" si="0"/>
        <v>7617.0536656267477</v>
      </c>
      <c r="P18" s="10">
        <f t="shared" si="1"/>
        <v>1090.2876504081389</v>
      </c>
      <c r="Q18" s="10">
        <f t="shared" si="2"/>
        <v>179289.40069005426</v>
      </c>
    </row>
    <row r="19" spans="2:17" x14ac:dyDescent="0.25">
      <c r="B19" s="13"/>
      <c r="C19" s="13"/>
      <c r="D19" s="13"/>
      <c r="M19" s="2">
        <v>15</v>
      </c>
      <c r="N19" s="10">
        <f t="shared" si="3"/>
        <v>179289.40069005426</v>
      </c>
      <c r="O19" s="10">
        <f t="shared" si="0"/>
        <v>7661.4864786762373</v>
      </c>
      <c r="P19" s="10">
        <f t="shared" si="1"/>
        <v>1045.8548373586495</v>
      </c>
      <c r="Q19" s="10">
        <f t="shared" si="2"/>
        <v>171627.91421137803</v>
      </c>
    </row>
    <row r="20" spans="2:17" x14ac:dyDescent="0.25">
      <c r="M20" s="2">
        <v>16</v>
      </c>
      <c r="N20" s="10">
        <f t="shared" si="3"/>
        <v>171627.91421137803</v>
      </c>
      <c r="O20" s="10">
        <f t="shared" si="0"/>
        <v>7706.1784831351824</v>
      </c>
      <c r="P20" s="10">
        <f t="shared" si="1"/>
        <v>1001.162832899705</v>
      </c>
      <c r="Q20" s="10">
        <f t="shared" si="2"/>
        <v>163921.73572824284</v>
      </c>
    </row>
    <row r="21" spans="2:17" x14ac:dyDescent="0.25">
      <c r="B21" s="13"/>
      <c r="C21" s="13"/>
      <c r="D21" s="13"/>
      <c r="M21" s="2">
        <v>17</v>
      </c>
      <c r="N21" s="10">
        <f t="shared" si="3"/>
        <v>163921.73572824284</v>
      </c>
      <c r="O21" s="10">
        <f t="shared" si="0"/>
        <v>7751.1311909534707</v>
      </c>
      <c r="P21" s="10">
        <f t="shared" si="1"/>
        <v>956.21012508141632</v>
      </c>
      <c r="Q21" s="10">
        <f t="shared" si="2"/>
        <v>156170.60453728936</v>
      </c>
    </row>
    <row r="22" spans="2:17" x14ac:dyDescent="0.25">
      <c r="M22" s="2">
        <v>18</v>
      </c>
      <c r="N22" s="10">
        <f t="shared" si="3"/>
        <v>156170.60453728936</v>
      </c>
      <c r="O22" s="10">
        <f t="shared" si="0"/>
        <v>7796.3461229006998</v>
      </c>
      <c r="P22" s="10">
        <f t="shared" si="1"/>
        <v>910.99519313418773</v>
      </c>
      <c r="Q22" s="10">
        <f t="shared" si="2"/>
        <v>148374.25841438866</v>
      </c>
    </row>
    <row r="23" spans="2:17" x14ac:dyDescent="0.25">
      <c r="M23" s="2">
        <v>19</v>
      </c>
      <c r="N23" s="10">
        <f t="shared" si="3"/>
        <v>148374.25841438866</v>
      </c>
      <c r="O23" s="10">
        <f t="shared" si="0"/>
        <v>7841.82480861762</v>
      </c>
      <c r="P23" s="10">
        <f t="shared" si="1"/>
        <v>865.51650741726723</v>
      </c>
      <c r="Q23" s="10">
        <f t="shared" si="2"/>
        <v>140532.43360577105</v>
      </c>
    </row>
    <row r="24" spans="2:17" x14ac:dyDescent="0.25">
      <c r="M24" s="2">
        <v>20</v>
      </c>
      <c r="N24" s="10">
        <f t="shared" si="3"/>
        <v>140532.43360577105</v>
      </c>
      <c r="O24" s="10">
        <f t="shared" si="0"/>
        <v>7887.56878666789</v>
      </c>
      <c r="P24" s="10">
        <f t="shared" si="1"/>
        <v>819.77252936699779</v>
      </c>
      <c r="Q24" s="10">
        <f t="shared" si="2"/>
        <v>132644.86481910315</v>
      </c>
    </row>
    <row r="25" spans="2:17" x14ac:dyDescent="0.25">
      <c r="M25" s="2">
        <v>21</v>
      </c>
      <c r="N25" s="10">
        <f t="shared" si="3"/>
        <v>132644.86481910315</v>
      </c>
      <c r="O25" s="10">
        <f t="shared" si="0"/>
        <v>7933.5796045901188</v>
      </c>
      <c r="P25" s="10">
        <f t="shared" si="1"/>
        <v>773.76171144476825</v>
      </c>
      <c r="Q25" s="10">
        <f t="shared" si="2"/>
        <v>124711.28521451303</v>
      </c>
    </row>
    <row r="26" spans="2:17" x14ac:dyDescent="0.25">
      <c r="M26" s="2">
        <v>22</v>
      </c>
      <c r="N26" s="10">
        <f t="shared" si="3"/>
        <v>124711.28521451303</v>
      </c>
      <c r="O26" s="10">
        <f t="shared" si="0"/>
        <v>7979.8588189502279</v>
      </c>
      <c r="P26" s="10">
        <f t="shared" si="1"/>
        <v>727.48249708465926</v>
      </c>
      <c r="Q26" s="10">
        <f t="shared" si="2"/>
        <v>116731.4263955628</v>
      </c>
    </row>
    <row r="27" spans="2:17" x14ac:dyDescent="0.25">
      <c r="M27" s="2">
        <v>23</v>
      </c>
      <c r="N27" s="10">
        <f t="shared" si="3"/>
        <v>116731.4263955628</v>
      </c>
      <c r="O27" s="10">
        <f t="shared" si="0"/>
        <v>8026.4079953941045</v>
      </c>
      <c r="P27" s="10">
        <f t="shared" si="1"/>
        <v>680.93332064078288</v>
      </c>
      <c r="Q27" s="10">
        <f t="shared" si="2"/>
        <v>108705.01840016869</v>
      </c>
    </row>
    <row r="28" spans="2:17" x14ac:dyDescent="0.25">
      <c r="M28" s="2">
        <v>24</v>
      </c>
      <c r="N28" s="10">
        <f t="shared" si="3"/>
        <v>108705.01840016869</v>
      </c>
      <c r="O28" s="10">
        <f t="shared" si="0"/>
        <v>8073.2287087005698</v>
      </c>
      <c r="P28" s="10">
        <f t="shared" si="1"/>
        <v>634.11260733431732</v>
      </c>
      <c r="Q28" s="10">
        <f t="shared" si="2"/>
        <v>100631.78969146812</v>
      </c>
    </row>
    <row r="29" spans="2:17" x14ac:dyDescent="0.25">
      <c r="M29" s="2">
        <v>25</v>
      </c>
      <c r="N29" s="10">
        <f t="shared" si="3"/>
        <v>100631.78969146812</v>
      </c>
      <c r="O29" s="10">
        <f t="shared" si="0"/>
        <v>8120.3225428346559</v>
      </c>
      <c r="P29" s="10">
        <f t="shared" si="1"/>
        <v>587.01877320023061</v>
      </c>
      <c r="Q29" s="10">
        <f t="shared" si="2"/>
        <v>92511.46714863347</v>
      </c>
    </row>
    <row r="30" spans="2:17" x14ac:dyDescent="0.25">
      <c r="M30" s="2">
        <v>26</v>
      </c>
      <c r="N30" s="10">
        <f t="shared" si="3"/>
        <v>92511.46714863347</v>
      </c>
      <c r="O30" s="10">
        <f t="shared" si="0"/>
        <v>8167.691091001192</v>
      </c>
      <c r="P30" s="10">
        <f t="shared" si="1"/>
        <v>539.65022503369505</v>
      </c>
      <c r="Q30" s="10">
        <f t="shared" si="2"/>
        <v>84343.776057632276</v>
      </c>
    </row>
    <row r="31" spans="2:17" x14ac:dyDescent="0.25">
      <c r="M31" s="2">
        <v>27</v>
      </c>
      <c r="N31" s="10">
        <f t="shared" si="3"/>
        <v>84343.776057632276</v>
      </c>
      <c r="O31" s="10">
        <f t="shared" si="0"/>
        <v>8215.3359556986998</v>
      </c>
      <c r="P31" s="10">
        <f t="shared" si="1"/>
        <v>492.00536033618812</v>
      </c>
      <c r="Q31" s="10">
        <f t="shared" si="2"/>
        <v>76128.440101933578</v>
      </c>
    </row>
    <row r="32" spans="2:17" x14ac:dyDescent="0.25">
      <c r="M32" s="2">
        <v>28</v>
      </c>
      <c r="N32" s="10">
        <f t="shared" si="3"/>
        <v>76128.440101933578</v>
      </c>
      <c r="O32" s="10">
        <f t="shared" si="0"/>
        <v>8263.2587487736091</v>
      </c>
      <c r="P32" s="10">
        <f t="shared" si="1"/>
        <v>444.08256726127917</v>
      </c>
      <c r="Q32" s="10">
        <f t="shared" si="2"/>
        <v>67865.181353159976</v>
      </c>
    </row>
    <row r="33" spans="13:17" x14ac:dyDescent="0.25">
      <c r="M33" s="2">
        <v>29</v>
      </c>
      <c r="N33" s="10">
        <f t="shared" si="3"/>
        <v>67865.181353159976</v>
      </c>
      <c r="O33" s="10">
        <f t="shared" si="0"/>
        <v>8311.4610914747882</v>
      </c>
      <c r="P33" s="10">
        <f t="shared" si="1"/>
        <v>395.88022456009963</v>
      </c>
      <c r="Q33" s="10">
        <f t="shared" si="2"/>
        <v>59553.720261685186</v>
      </c>
    </row>
    <row r="34" spans="13:17" x14ac:dyDescent="0.25">
      <c r="M34" s="2">
        <v>30</v>
      </c>
      <c r="N34" s="10">
        <f t="shared" si="3"/>
        <v>59553.720261685186</v>
      </c>
      <c r="O34" s="10">
        <f t="shared" si="0"/>
        <v>8359.9446145083912</v>
      </c>
      <c r="P34" s="10">
        <f t="shared" si="1"/>
        <v>347.39670152649666</v>
      </c>
      <c r="Q34" s="10">
        <f t="shared" si="2"/>
        <v>51193.775647176793</v>
      </c>
    </row>
    <row r="35" spans="13:17" x14ac:dyDescent="0.25">
      <c r="M35" s="2">
        <v>31</v>
      </c>
      <c r="N35" s="10">
        <f t="shared" si="3"/>
        <v>51193.775647176793</v>
      </c>
      <c r="O35" s="10">
        <f t="shared" si="0"/>
        <v>8408.7109580930228</v>
      </c>
      <c r="P35" s="10">
        <f t="shared" si="1"/>
        <v>298.63035794186447</v>
      </c>
      <c r="Q35" s="10">
        <f t="shared" si="2"/>
        <v>42785.064689083767</v>
      </c>
    </row>
    <row r="36" spans="13:17" x14ac:dyDescent="0.25">
      <c r="M36" s="2">
        <v>32</v>
      </c>
      <c r="N36" s="10">
        <f t="shared" si="3"/>
        <v>42785.064689083767</v>
      </c>
      <c r="O36" s="10">
        <f t="shared" si="0"/>
        <v>8457.7617720152321</v>
      </c>
      <c r="P36" s="10">
        <f t="shared" si="1"/>
        <v>249.57954401965515</v>
      </c>
      <c r="Q36" s="10">
        <f t="shared" si="2"/>
        <v>34327.302917068533</v>
      </c>
    </row>
    <row r="37" spans="13:17" x14ac:dyDescent="0.25">
      <c r="M37" s="2">
        <v>33</v>
      </c>
      <c r="N37" s="10">
        <f t="shared" si="3"/>
        <v>34327.302917068533</v>
      </c>
      <c r="O37" s="10">
        <f t="shared" si="0"/>
        <v>8507.0987156853207</v>
      </c>
      <c r="P37" s="10">
        <f t="shared" si="1"/>
        <v>200.24260034956632</v>
      </c>
      <c r="Q37" s="10">
        <f t="shared" si="2"/>
        <v>25820.204201383211</v>
      </c>
    </row>
    <row r="38" spans="13:17" x14ac:dyDescent="0.25">
      <c r="M38" s="2">
        <v>34</v>
      </c>
      <c r="N38" s="10">
        <f t="shared" si="3"/>
        <v>25820.204201383211</v>
      </c>
      <c r="O38" s="10">
        <f t="shared" si="0"/>
        <v>8556.7234581934863</v>
      </c>
      <c r="P38" s="10">
        <f t="shared" si="1"/>
        <v>150.61785784140193</v>
      </c>
      <c r="Q38" s="10">
        <f t="shared" si="2"/>
        <v>17263.480743189724</v>
      </c>
    </row>
    <row r="39" spans="13:17" x14ac:dyDescent="0.25">
      <c r="M39" s="2">
        <v>35</v>
      </c>
      <c r="N39" s="10">
        <f t="shared" si="3"/>
        <v>17263.480743189724</v>
      </c>
      <c r="O39" s="10">
        <f t="shared" si="0"/>
        <v>8606.6376783662818</v>
      </c>
      <c r="P39" s="10">
        <f t="shared" si="1"/>
        <v>100.70363766860658</v>
      </c>
      <c r="Q39" s="10">
        <f t="shared" si="2"/>
        <v>8656.8430648234425</v>
      </c>
    </row>
    <row r="40" spans="13:17" x14ac:dyDescent="0.25">
      <c r="M40" s="2">
        <v>36</v>
      </c>
      <c r="N40" s="10">
        <f t="shared" si="3"/>
        <v>8656.8430648234425</v>
      </c>
      <c r="O40" s="10">
        <f t="shared" si="0"/>
        <v>8656.8430648234171</v>
      </c>
      <c r="P40" s="10">
        <f t="shared" si="1"/>
        <v>50.498251211469949</v>
      </c>
      <c r="Q40" s="10">
        <f t="shared" si="2"/>
        <v>2.5465851649641991E-11</v>
      </c>
    </row>
    <row r="41" spans="13:17" x14ac:dyDescent="0.25">
      <c r="P41" s="10">
        <f>SUM(P5:P40)</f>
        <v>31464.287377256031</v>
      </c>
    </row>
  </sheetData>
  <mergeCells count="4">
    <mergeCell ref="A3:B3"/>
    <mergeCell ref="F3:K3"/>
    <mergeCell ref="M3:Q3"/>
    <mergeCell ref="D5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Citlivostní analýza</vt:lpstr>
      <vt:lpstr>Jednokriteriální</vt:lpstr>
      <vt:lpstr>Jednokriteriální (2)</vt:lpstr>
      <vt:lpstr>Vícekriteriální</vt:lpstr>
    </vt:vector>
  </TitlesOfParts>
  <Company>Roska Karviná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Nástroje citlivostní analýzy</dc:title>
  <dc:creator>Kateřina Slaninová</dc:creator>
  <cp:lastModifiedBy>slaninova</cp:lastModifiedBy>
  <dcterms:created xsi:type="dcterms:W3CDTF">2009-03-26T13:09:19Z</dcterms:created>
  <dcterms:modified xsi:type="dcterms:W3CDTF">2013-03-22T12:49:52Z</dcterms:modified>
</cp:coreProperties>
</file>