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otter\Desktop\Lucka\Soukromé\Karvina Docentura a publikace\Kvantitativní metody\2021_2022\"/>
    </mc:Choice>
  </mc:AlternateContent>
  <xr:revisionPtr revIDLastSave="0" documentId="13_ncr:1_{3257C920-A634-409C-B540-D641A10928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rmální" sheetId="3" r:id="rId1"/>
    <sheet name="Chí kvadrát" sheetId="6" r:id="rId2"/>
    <sheet name="Regrese" sheetId="7" r:id="rId3"/>
    <sheet name="Vzorce normální rozdělení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D13" i="3"/>
  <c r="D12" i="3"/>
  <c r="D11" i="3"/>
  <c r="D10" i="3"/>
  <c r="F30" i="3"/>
  <c r="F29" i="3"/>
  <c r="F27" i="3"/>
  <c r="F26" i="3"/>
  <c r="F25" i="3"/>
  <c r="F24" i="3"/>
  <c r="F22" i="3"/>
</calcChain>
</file>

<file path=xl/sharedStrings.xml><?xml version="1.0" encoding="utf-8"?>
<sst xmlns="http://schemas.openxmlformats.org/spreadsheetml/2006/main" count="84" uniqueCount="70">
  <si>
    <t>Normální rozdělení</t>
  </si>
  <si>
    <t xml:space="preserve"> 150 g se směrodatnou odchylkou 15.</t>
  </si>
  <si>
    <t>Zjistěte, jaká je p-st, že náhodně vybraný hamburger bude mít hmotnost:</t>
  </si>
  <si>
    <t>a)</t>
  </si>
  <si>
    <t>menší než 105g</t>
  </si>
  <si>
    <t>b)</t>
  </si>
  <si>
    <t>c)</t>
  </si>
  <si>
    <t>d)</t>
  </si>
  <si>
    <t>Hustota pravděpodobnosti:</t>
  </si>
  <si>
    <t>Střední hodnota:</t>
  </si>
  <si>
    <t>Rozptyl:</t>
  </si>
  <si>
    <t>Normální</t>
  </si>
  <si>
    <t xml:space="preserve">Standardizace: </t>
  </si>
  <si>
    <t>nejvýše 165 g</t>
  </si>
  <si>
    <t>menší než 150 g</t>
  </si>
  <si>
    <t>větší než 150 g</t>
  </si>
  <si>
    <t>větší než 165 g</t>
  </si>
  <si>
    <t>Sestrojte graf hustoty tohoto rozdělení.</t>
  </si>
  <si>
    <t>se směrodatnou odchylkou 25.</t>
  </si>
  <si>
    <t>Zjistěte, jaká je p-st, že student skočí:</t>
  </si>
  <si>
    <t>méně než 400cm</t>
  </si>
  <si>
    <t>právě 500cm</t>
  </si>
  <si>
    <t>nejvýše 410cm</t>
  </si>
  <si>
    <t>méně než 410cm</t>
  </si>
  <si>
    <t>více než 400 cm</t>
  </si>
  <si>
    <t>právě 400cm</t>
  </si>
  <si>
    <t>v rozmezí 400cm až 440cm</t>
  </si>
  <si>
    <t>v rozmezí 380cm až 460cm</t>
  </si>
  <si>
    <t>Sestrojte graf hustoty daného rozdělení.</t>
  </si>
  <si>
    <r>
      <t>Normální</t>
    </r>
    <r>
      <rPr>
        <sz val="11"/>
        <color theme="1"/>
        <rFont val="Calibri"/>
        <family val="2"/>
        <charset val="238"/>
        <scheme val="minor"/>
      </rPr>
      <t xml:space="preserve"> (nebo </t>
    </r>
    <r>
      <rPr>
        <b/>
        <sz val="11"/>
        <color theme="1"/>
        <rFont val="Calibri"/>
        <family val="2"/>
        <charset val="238"/>
        <scheme val="minor"/>
      </rPr>
      <t>Gaussovo</t>
    </r>
    <r>
      <rPr>
        <sz val="11"/>
        <color theme="1"/>
        <rFont val="Calibri"/>
        <family val="2"/>
        <charset val="238"/>
        <scheme val="minor"/>
      </rPr>
      <t xml:space="preserve">) </t>
    </r>
    <r>
      <rPr>
        <b/>
        <sz val="11"/>
        <color theme="1"/>
        <rFont val="Calibri"/>
        <family val="2"/>
        <charset val="238"/>
        <scheme val="minor"/>
      </rPr>
      <t>rozdělení pravděpodobnosti</t>
    </r>
    <r>
      <rPr>
        <sz val="11"/>
        <color theme="1"/>
        <rFont val="Calibri"/>
        <family val="2"/>
        <charset val="238"/>
        <scheme val="minor"/>
      </rPr>
      <t xml:space="preserve"> je jedno z nejdůležitějších rozdělení pravděpodobnosti spojité náhodné veličiny.</t>
    </r>
  </si>
  <si>
    <t xml:space="preserve">Tímto rozdělením pravděpodobnosti se sice neřídí velké množství veličin, ale jeho význam spočívá v tom, že za určitých podmínek dobře aproximuje </t>
  </si>
  <si>
    <t>řadu jiných pravděpodobnostních rozdělení (spojitých i diskrétních).</t>
  </si>
  <si>
    <t>1) Výrobce hamburgerů zjistil, že průměrná hmotnost  jednoho hamburgeru je</t>
  </si>
  <si>
    <t xml:space="preserve">2) Bylo zjištěno, že průměrná délka skoku do dálky studenta 1. ročníku gymnázia je 420cm </t>
  </si>
  <si>
    <t>e)</t>
  </si>
  <si>
    <t>f)</t>
  </si>
  <si>
    <t>g)</t>
  </si>
  <si>
    <t>h)</t>
  </si>
  <si>
    <t>i)</t>
  </si>
  <si>
    <t>3*25=75</t>
  </si>
  <si>
    <t>alespoň</t>
  </si>
  <si>
    <t>na levo i na pravo</t>
  </si>
  <si>
    <t>více než 450cm</t>
  </si>
  <si>
    <t>Chí-kvadrát test nezávislosti</t>
  </si>
  <si>
    <t>H0: kvalitativní znaky jsou nezávislé</t>
  </si>
  <si>
    <t>H1: kvalitativní znaky jsou závislé</t>
  </si>
  <si>
    <t>V tabulce jsou uvedeny výsledky průzkumu spokojenosti</t>
  </si>
  <si>
    <t>klientů s bankovními službami v závislosti na pohlaví:</t>
  </si>
  <si>
    <t>Proveďte test nezávislosti na hladině významnosti 0,05.</t>
  </si>
  <si>
    <t>n</t>
  </si>
  <si>
    <t>muž</t>
  </si>
  <si>
    <t>žena</t>
  </si>
  <si>
    <t>spokojen</t>
  </si>
  <si>
    <t>nespokojen</t>
  </si>
  <si>
    <t>Teoretické</t>
  </si>
  <si>
    <t>psí</t>
  </si>
  <si>
    <t>Testové kritérium</t>
  </si>
  <si>
    <t>Kritická hodnota</t>
  </si>
  <si>
    <t>Závěr</t>
  </si>
  <si>
    <t>Výzkumný zemědělský ústav zkoušel vliv nově vyvinutého typu hnojiva (x) na výnosy</t>
  </si>
  <si>
    <t>keříčkových rajčat (y). Výsledky průzkumu jsou uvedeny v tabulce.</t>
  </si>
  <si>
    <t>a) Stanovte rovnici regresní přímky modelující závislost výnosů rajčat na použité množství hnojiva.</t>
  </si>
  <si>
    <t>b) Pomocí koeficientu determinace zhodnoťte výstižnost regresní funkce</t>
  </si>
  <si>
    <t>x</t>
  </si>
  <si>
    <t>y</t>
  </si>
  <si>
    <t>xy</t>
  </si>
  <si>
    <t>xx</t>
  </si>
  <si>
    <t>Yi</t>
  </si>
  <si>
    <r>
      <t xml:space="preserve">(Yi - </t>
    </r>
    <r>
      <rPr>
        <sz val="11"/>
        <color theme="1"/>
        <rFont val="Calibri"/>
        <family val="2"/>
        <charset val="238"/>
      </rPr>
      <t>Ῡ</t>
    </r>
    <r>
      <rPr>
        <sz val="11"/>
        <color theme="1"/>
        <rFont val="Calibri"/>
        <family val="2"/>
        <charset val="238"/>
        <scheme val="minor"/>
      </rPr>
      <t>)^2</t>
    </r>
  </si>
  <si>
    <t>(y-Ῡ)^2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</si>
</sst>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00"/>
    <numFmt numFmtId="166" formatCode="0.00000"/>
    <numFmt numFmtId="167" formatCode="0.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59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</font>
    <font>
      <u/>
      <sz val="10"/>
      <name val="Arial CE"/>
      <charset val="238"/>
    </font>
    <font>
      <b/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6" tint="-0.249977111117893"/>
      <name val="Arial"/>
      <family val="2"/>
      <charset val="238"/>
    </font>
    <font>
      <sz val="10"/>
      <color theme="6" tint="-0.249977111117893"/>
      <name val="Arial CE"/>
      <charset val="238"/>
    </font>
    <font>
      <sz val="11"/>
      <color theme="6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8" fillId="0" borderId="0"/>
  </cellStyleXfs>
  <cellXfs count="54">
    <xf numFmtId="0" fontId="0" fillId="0" borderId="0" xfId="0"/>
    <xf numFmtId="2" fontId="7" fillId="0" borderId="0" xfId="2" applyNumberFormat="1"/>
    <xf numFmtId="0" fontId="7" fillId="0" borderId="0" xfId="2" applyFont="1"/>
    <xf numFmtId="0" fontId="7" fillId="0" borderId="0" xfId="2"/>
    <xf numFmtId="0" fontId="4" fillId="0" borderId="0" xfId="2" applyFont="1"/>
    <xf numFmtId="0" fontId="5" fillId="0" borderId="0" xfId="2" applyFont="1" applyFill="1"/>
    <xf numFmtId="0" fontId="7" fillId="0" borderId="0" xfId="2" applyFill="1"/>
    <xf numFmtId="0" fontId="6" fillId="0" borderId="0" xfId="2" applyFont="1"/>
    <xf numFmtId="0" fontId="3" fillId="0" borderId="0" xfId="2" applyFont="1" applyFill="1"/>
    <xf numFmtId="0" fontId="7" fillId="0" borderId="0" xfId="2"/>
    <xf numFmtId="0" fontId="4" fillId="0" borderId="0" xfId="2" applyFont="1"/>
    <xf numFmtId="0" fontId="7" fillId="0" borderId="0" xfId="2" applyFill="1"/>
    <xf numFmtId="0" fontId="3" fillId="0" borderId="0" xfId="2" applyFont="1" applyFill="1"/>
    <xf numFmtId="0" fontId="8" fillId="0" borderId="0" xfId="3"/>
    <xf numFmtId="0" fontId="9" fillId="0" borderId="0" xfId="3" applyFont="1" applyFill="1"/>
    <xf numFmtId="0" fontId="8" fillId="0" borderId="0" xfId="3"/>
    <xf numFmtId="0" fontId="8" fillId="0" borderId="0" xfId="3"/>
    <xf numFmtId="0" fontId="10" fillId="0" borderId="0" xfId="3" applyFont="1"/>
    <xf numFmtId="0" fontId="1" fillId="0" borderId="0" xfId="0" applyFont="1"/>
    <xf numFmtId="0" fontId="11" fillId="0" borderId="0" xfId="3" applyFont="1"/>
    <xf numFmtId="0" fontId="8" fillId="0" borderId="0" xfId="3" applyNumberFormat="1" applyAlignment="1">
      <alignment horizontal="left"/>
    </xf>
    <xf numFmtId="2" fontId="0" fillId="0" borderId="0" xfId="0" applyNumberFormat="1"/>
    <xf numFmtId="2" fontId="7" fillId="0" borderId="0" xfId="2" applyNumberFormat="1" applyFont="1"/>
    <xf numFmtId="2" fontId="4" fillId="0" borderId="0" xfId="2" applyNumberFormat="1" applyFont="1"/>
    <xf numFmtId="164" fontId="0" fillId="0" borderId="0" xfId="0" applyNumberFormat="1"/>
    <xf numFmtId="0" fontId="0" fillId="2" borderId="0" xfId="0" applyFill="1"/>
    <xf numFmtId="0" fontId="4" fillId="2" borderId="0" xfId="2" applyFont="1" applyFill="1"/>
    <xf numFmtId="165" fontId="0" fillId="0" borderId="0" xfId="0" applyNumberFormat="1"/>
    <xf numFmtId="166" fontId="8" fillId="0" borderId="0" xfId="3" applyNumberFormat="1"/>
    <xf numFmtId="0" fontId="13" fillId="0" borderId="0" xfId="1" applyFont="1"/>
    <xf numFmtId="0" fontId="14" fillId="0" borderId="0" xfId="1" applyFont="1"/>
    <xf numFmtId="0" fontId="2" fillId="0" borderId="0" xfId="1"/>
    <xf numFmtId="0" fontId="14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167" fontId="4" fillId="0" borderId="0" xfId="2" applyNumberFormat="1" applyFont="1"/>
    <xf numFmtId="0" fontId="17" fillId="0" borderId="0" xfId="3" applyNumberFormat="1" applyFont="1" applyAlignment="1">
      <alignment horizontal="left"/>
    </xf>
    <xf numFmtId="0" fontId="17" fillId="0" borderId="0" xfId="3" applyFont="1"/>
    <xf numFmtId="166" fontId="17" fillId="0" borderId="0" xfId="3" applyNumberFormat="1" applyFont="1"/>
    <xf numFmtId="2" fontId="12" fillId="0" borderId="0" xfId="0" applyNumberFormat="1" applyFont="1"/>
    <xf numFmtId="166" fontId="16" fillId="0" borderId="0" xfId="2" applyNumberFormat="1" applyFont="1"/>
    <xf numFmtId="0" fontId="18" fillId="0" borderId="0" xfId="0" applyFont="1"/>
    <xf numFmtId="0" fontId="19" fillId="0" borderId="0" xfId="0" applyFont="1"/>
    <xf numFmtId="2" fontId="2" fillId="0" borderId="0" xfId="2" applyNumberFormat="1" applyFont="1"/>
    <xf numFmtId="166" fontId="2" fillId="0" borderId="0" xfId="2" applyNumberFormat="1" applyFont="1"/>
    <xf numFmtId="2" fontId="0" fillId="0" borderId="0" xfId="0" applyNumberFormat="1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6" fontId="20" fillId="0" borderId="0" xfId="2" applyNumberFormat="1" applyFont="1"/>
    <xf numFmtId="166" fontId="21" fillId="0" borderId="0" xfId="3" applyNumberFormat="1" applyFont="1"/>
    <xf numFmtId="164" fontId="22" fillId="0" borderId="0" xfId="0" applyNumberFormat="1" applyFont="1"/>
    <xf numFmtId="164" fontId="4" fillId="0" borderId="0" xfId="2" applyNumberFormat="1" applyFont="1"/>
    <xf numFmtId="166" fontId="7" fillId="0" borderId="0" xfId="2" applyNumberFormat="1"/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557212</xdr:colOff>
      <xdr:row>16</xdr:row>
      <xdr:rowOff>42863</xdr:rowOff>
    </xdr:from>
    <xdr:to>
      <xdr:col>8</xdr:col>
      <xdr:colOff>204787</xdr:colOff>
      <xdr:row>20</xdr:row>
      <xdr:rowOff>14288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319463"/>
          <a:ext cx="20859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276225</xdr:colOff>
      <xdr:row>10</xdr:row>
      <xdr:rowOff>66675</xdr:rowOff>
    </xdr:from>
    <xdr:to>
      <xdr:col>17</xdr:col>
      <xdr:colOff>123825</xdr:colOff>
      <xdr:row>11</xdr:row>
      <xdr:rowOff>102192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250805" y="1933575"/>
          <a:ext cx="1066800" cy="226017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10</xdr:col>
      <xdr:colOff>47625</xdr:colOff>
      <xdr:row>9</xdr:row>
      <xdr:rowOff>171450</xdr:rowOff>
    </xdr:from>
    <xdr:to>
      <xdr:col>12</xdr:col>
      <xdr:colOff>123825</xdr:colOff>
      <xdr:row>12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74205" y="1847850"/>
          <a:ext cx="1295400" cy="4476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12</xdr:col>
      <xdr:colOff>438150</xdr:colOff>
      <xdr:row>10</xdr:row>
      <xdr:rowOff>85725</xdr:rowOff>
    </xdr:from>
    <xdr:to>
      <xdr:col>14</xdr:col>
      <xdr:colOff>485775</xdr:colOff>
      <xdr:row>11</xdr:row>
      <xdr:rowOff>133350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83930" y="1952625"/>
          <a:ext cx="1266825" cy="23812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16</xdr:col>
      <xdr:colOff>485775</xdr:colOff>
      <xdr:row>6</xdr:row>
      <xdr:rowOff>85725</xdr:rowOff>
    </xdr:from>
    <xdr:to>
      <xdr:col>17</xdr:col>
      <xdr:colOff>485775</xdr:colOff>
      <xdr:row>9</xdr:row>
      <xdr:rowOff>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069955" y="1190625"/>
          <a:ext cx="609600" cy="4857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533400</xdr:colOff>
      <xdr:row>9</xdr:row>
      <xdr:rowOff>28575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26580" y="1104900"/>
          <a:ext cx="1752600" cy="6000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152400</xdr:colOff>
      <xdr:row>6</xdr:row>
      <xdr:rowOff>0</xdr:rowOff>
    </xdr:from>
    <xdr:to>
      <xdr:col>16</xdr:col>
      <xdr:colOff>85725</xdr:colOff>
      <xdr:row>9</xdr:row>
      <xdr:rowOff>28575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07780" y="1104900"/>
          <a:ext cx="1762125" cy="6000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161925</xdr:rowOff>
    </xdr:from>
    <xdr:to>
      <xdr:col>6</xdr:col>
      <xdr:colOff>390525</xdr:colOff>
      <xdr:row>7</xdr:row>
      <xdr:rowOff>28575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4210050"/>
          <a:ext cx="2219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1</xdr:row>
      <xdr:rowOff>95250</xdr:rowOff>
    </xdr:from>
    <xdr:to>
      <xdr:col>14</xdr:col>
      <xdr:colOff>419100</xdr:colOff>
      <xdr:row>19</xdr:row>
      <xdr:rowOff>123825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2925" y="4143375"/>
          <a:ext cx="4600575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7</xdr:row>
          <xdr:rowOff>152400</xdr:rowOff>
        </xdr:from>
        <xdr:to>
          <xdr:col>4</xdr:col>
          <xdr:colOff>91440</xdr:colOff>
          <xdr:row>10</xdr:row>
          <xdr:rowOff>30480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11</xdr:row>
          <xdr:rowOff>60960</xdr:rowOff>
        </xdr:from>
        <xdr:to>
          <xdr:col>4</xdr:col>
          <xdr:colOff>457200</xdr:colOff>
          <xdr:row>13</xdr:row>
          <xdr:rowOff>182880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</xdr:colOff>
          <xdr:row>16</xdr:row>
          <xdr:rowOff>22860</xdr:rowOff>
        </xdr:from>
        <xdr:to>
          <xdr:col>4</xdr:col>
          <xdr:colOff>601980</xdr:colOff>
          <xdr:row>19</xdr:row>
          <xdr:rowOff>68580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image" Target="../media/image9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8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1"/>
  <sheetViews>
    <sheetView tabSelected="1" zoomScale="120" zoomScaleNormal="120" workbookViewId="0"/>
  </sheetViews>
  <sheetFormatPr defaultRowHeight="14.4" x14ac:dyDescent="0.3"/>
  <cols>
    <col min="14" max="14" width="12.21875" bestFit="1" customWidth="1"/>
    <col min="19" max="20" width="12.44140625" bestFit="1" customWidth="1"/>
  </cols>
  <sheetData>
    <row r="1" spans="1:11" ht="15.6" x14ac:dyDescent="0.3">
      <c r="A1" s="12" t="s">
        <v>0</v>
      </c>
      <c r="B1" s="8"/>
      <c r="C1" s="8"/>
      <c r="D1" s="3"/>
      <c r="E1" s="3"/>
      <c r="F1" s="3"/>
      <c r="G1" s="3"/>
      <c r="H1" s="3"/>
      <c r="I1" s="3"/>
      <c r="J1" s="9"/>
      <c r="K1" s="3"/>
    </row>
    <row r="2" spans="1:11" ht="15.6" x14ac:dyDescent="0.3">
      <c r="A2" s="18" t="s">
        <v>29</v>
      </c>
      <c r="B2" s="12"/>
      <c r="C2" s="12"/>
      <c r="D2" s="9"/>
      <c r="E2" s="9"/>
      <c r="F2" s="9"/>
      <c r="G2" s="9"/>
      <c r="H2" s="9"/>
      <c r="I2" s="9"/>
      <c r="J2" s="9"/>
      <c r="K2" s="9"/>
    </row>
    <row r="3" spans="1:11" ht="15.6" x14ac:dyDescent="0.3">
      <c r="A3" s="2" t="s">
        <v>30</v>
      </c>
      <c r="B3" s="12"/>
      <c r="C3" s="12"/>
      <c r="D3" s="9"/>
      <c r="E3" s="9"/>
      <c r="F3" s="9"/>
      <c r="G3" s="9"/>
      <c r="H3" s="9"/>
      <c r="I3" s="9"/>
      <c r="J3" s="9"/>
      <c r="K3" s="9"/>
    </row>
    <row r="4" spans="1:11" ht="15.6" x14ac:dyDescent="0.3">
      <c r="A4" t="s">
        <v>31</v>
      </c>
      <c r="B4" s="12"/>
      <c r="C4" s="12"/>
      <c r="D4" s="9"/>
      <c r="E4" s="9"/>
      <c r="F4" s="9"/>
      <c r="G4" s="9"/>
      <c r="H4" s="9"/>
      <c r="I4" s="9"/>
      <c r="J4" s="9"/>
      <c r="K4" s="9"/>
    </row>
    <row r="5" spans="1:11" ht="15.6" x14ac:dyDescent="0.3">
      <c r="A5" s="5"/>
      <c r="B5" s="5"/>
      <c r="C5" s="5"/>
      <c r="D5" s="6"/>
      <c r="E5" s="6"/>
      <c r="F5" s="3"/>
      <c r="G5" s="3"/>
      <c r="H5" s="3"/>
      <c r="I5" s="3"/>
      <c r="J5" s="9"/>
      <c r="K5" s="3"/>
    </row>
    <row r="6" spans="1:11" x14ac:dyDescent="0.3">
      <c r="A6" s="10" t="s">
        <v>32</v>
      </c>
      <c r="B6" s="4"/>
      <c r="C6" s="4"/>
      <c r="D6" s="4"/>
      <c r="E6" s="4"/>
      <c r="F6" s="4"/>
      <c r="G6" s="4"/>
      <c r="H6" s="3"/>
      <c r="I6" s="3"/>
      <c r="J6" s="9"/>
      <c r="K6" s="3"/>
    </row>
    <row r="7" spans="1:11" x14ac:dyDescent="0.3">
      <c r="A7" s="4" t="s">
        <v>1</v>
      </c>
      <c r="B7" s="4"/>
      <c r="C7" s="4"/>
      <c r="D7" s="4"/>
      <c r="E7" s="4"/>
      <c r="F7" s="4"/>
      <c r="G7" s="4"/>
      <c r="H7" s="7"/>
      <c r="I7" s="7"/>
      <c r="J7" s="7"/>
      <c r="K7" s="7"/>
    </row>
    <row r="8" spans="1:11" x14ac:dyDescent="0.3">
      <c r="F8" s="4"/>
      <c r="G8" s="4"/>
      <c r="H8" s="7"/>
      <c r="I8" s="7"/>
      <c r="J8" s="7"/>
      <c r="K8" s="7"/>
    </row>
    <row r="9" spans="1:11" x14ac:dyDescent="0.3">
      <c r="A9" s="2" t="s">
        <v>2</v>
      </c>
      <c r="B9" s="2"/>
      <c r="C9" s="2"/>
      <c r="D9" s="2"/>
      <c r="E9" s="2"/>
      <c r="F9" s="4"/>
      <c r="G9" s="4"/>
      <c r="H9" s="1"/>
      <c r="I9" s="53"/>
      <c r="J9" s="1"/>
      <c r="K9" s="3"/>
    </row>
    <row r="10" spans="1:11" x14ac:dyDescent="0.3">
      <c r="A10" s="2" t="s">
        <v>3</v>
      </c>
      <c r="B10" s="2" t="s">
        <v>4</v>
      </c>
      <c r="C10" s="2"/>
      <c r="D10" s="49">
        <f>_xlfn.NORM.DIST(105,150,15,1)</f>
        <v>1.3498980316300933E-3</v>
      </c>
      <c r="E10" s="22"/>
      <c r="F10" s="42"/>
      <c r="G10" s="43"/>
      <c r="H10" s="1"/>
      <c r="I10" s="53"/>
      <c r="J10" s="1"/>
      <c r="K10" s="3"/>
    </row>
    <row r="11" spans="1:11" x14ac:dyDescent="0.3">
      <c r="A11" s="2" t="s">
        <v>5</v>
      </c>
      <c r="B11" s="13" t="s">
        <v>13</v>
      </c>
      <c r="C11" s="13"/>
      <c r="D11" s="49">
        <f>_xlfn.NORM.DIST(165,150,15,1)</f>
        <v>0.84134474606854304</v>
      </c>
      <c r="E11" s="22"/>
      <c r="F11" s="42"/>
      <c r="G11" s="43"/>
      <c r="H11" s="1"/>
      <c r="I11" s="53"/>
      <c r="J11" s="1"/>
      <c r="K11" s="9"/>
    </row>
    <row r="12" spans="1:11" x14ac:dyDescent="0.3">
      <c r="A12" s="2" t="s">
        <v>6</v>
      </c>
      <c r="B12" s="13" t="s">
        <v>14</v>
      </c>
      <c r="C12" s="13"/>
      <c r="D12" s="49">
        <f>_xlfn.NORM.DIST(150,150,15,1)</f>
        <v>0.5</v>
      </c>
      <c r="E12" s="22"/>
      <c r="F12" s="42"/>
      <c r="G12" s="43"/>
      <c r="H12" s="1"/>
      <c r="I12" s="53"/>
      <c r="J12" s="1"/>
      <c r="K12" s="9"/>
    </row>
    <row r="13" spans="1:11" x14ac:dyDescent="0.3">
      <c r="A13" s="2" t="s">
        <v>7</v>
      </c>
      <c r="B13" s="13" t="s">
        <v>15</v>
      </c>
      <c r="C13" s="13"/>
      <c r="D13" s="50">
        <f>1-NORMDIST(150,150,15,1)</f>
        <v>0.5</v>
      </c>
      <c r="E13" s="23"/>
      <c r="F13" s="42"/>
      <c r="G13" s="43"/>
      <c r="H13" s="1"/>
      <c r="I13" s="53"/>
      <c r="J13" s="1"/>
      <c r="K13" s="9"/>
    </row>
    <row r="14" spans="1:11" x14ac:dyDescent="0.3">
      <c r="A14" s="2" t="s">
        <v>34</v>
      </c>
      <c r="B14" s="13" t="s">
        <v>16</v>
      </c>
      <c r="C14" s="13"/>
      <c r="D14" s="50">
        <f>1-_xlfn.NORM.DIST(165,150,15,1)</f>
        <v>0.15865525393145696</v>
      </c>
      <c r="E14" s="21"/>
      <c r="F14" s="44"/>
      <c r="G14" s="43"/>
      <c r="H14" s="1"/>
      <c r="I14" s="53"/>
      <c r="J14" s="1"/>
      <c r="K14" s="9"/>
    </row>
    <row r="15" spans="1:11" x14ac:dyDescent="0.3">
      <c r="A15" s="20" t="s">
        <v>35</v>
      </c>
      <c r="B15" s="13" t="s">
        <v>17</v>
      </c>
      <c r="C15" s="13"/>
      <c r="D15" s="13"/>
      <c r="H15" s="1"/>
      <c r="I15" s="53"/>
      <c r="J15" s="1"/>
      <c r="K15" s="9"/>
    </row>
    <row r="16" spans="1:11" x14ac:dyDescent="0.3">
      <c r="A16" s="35"/>
      <c r="B16" s="36"/>
      <c r="C16" s="36"/>
      <c r="D16" s="37"/>
      <c r="E16" s="38"/>
      <c r="F16" s="38"/>
      <c r="G16" s="39"/>
      <c r="H16" s="1"/>
      <c r="I16" s="53"/>
      <c r="J16" s="1"/>
      <c r="K16" s="9"/>
    </row>
    <row r="17" spans="1:19" ht="15.6" x14ac:dyDescent="0.3">
      <c r="A17" s="20"/>
      <c r="B17" s="13"/>
      <c r="C17" s="13"/>
      <c r="D17" s="28"/>
      <c r="E17" s="21"/>
      <c r="F17" s="21"/>
      <c r="G17" s="41"/>
      <c r="H17" s="1"/>
      <c r="I17" s="3"/>
      <c r="J17" s="9"/>
      <c r="K17" s="9"/>
    </row>
    <row r="18" spans="1:19" x14ac:dyDescent="0.3">
      <c r="A18" s="19" t="s">
        <v>33</v>
      </c>
      <c r="B18" s="15"/>
      <c r="G18" s="4"/>
      <c r="H18" s="4"/>
      <c r="I18" s="4"/>
      <c r="J18" s="10"/>
      <c r="K18" s="3"/>
    </row>
    <row r="19" spans="1:19" x14ac:dyDescent="0.3">
      <c r="A19" s="19" t="s">
        <v>18</v>
      </c>
      <c r="B19" s="15"/>
      <c r="G19" s="4"/>
      <c r="H19" s="4"/>
      <c r="I19" s="4"/>
      <c r="J19" s="10"/>
      <c r="K19" s="3"/>
      <c r="S19" s="27"/>
    </row>
    <row r="20" spans="1:19" x14ac:dyDescent="0.3">
      <c r="A20" s="18"/>
      <c r="E20" s="25" t="s">
        <v>40</v>
      </c>
      <c r="F20" s="25" t="s">
        <v>39</v>
      </c>
      <c r="G20" s="26" t="s">
        <v>41</v>
      </c>
      <c r="H20" s="26"/>
      <c r="I20" s="4"/>
      <c r="J20" s="10"/>
      <c r="K20" s="3"/>
      <c r="S20" s="27"/>
    </row>
    <row r="21" spans="1:19" x14ac:dyDescent="0.3">
      <c r="A21" s="15" t="s">
        <v>19</v>
      </c>
      <c r="B21" s="15"/>
      <c r="G21" s="4"/>
      <c r="H21" s="4"/>
      <c r="I21" s="4"/>
      <c r="J21" s="10"/>
      <c r="K21" s="3"/>
      <c r="S21" s="27"/>
    </row>
    <row r="22" spans="1:19" x14ac:dyDescent="0.3">
      <c r="A22" s="2" t="s">
        <v>3</v>
      </c>
      <c r="B22" s="15" t="s">
        <v>20</v>
      </c>
      <c r="D22" s="21"/>
      <c r="E22" s="24"/>
      <c r="F22" s="51">
        <f>_xlfn.NORM.DIST(400,420,25,1)</f>
        <v>0.21185539858339661</v>
      </c>
      <c r="G22" s="4"/>
      <c r="H22" s="34"/>
      <c r="I22" s="52"/>
      <c r="J22" s="52"/>
      <c r="K22" s="3"/>
      <c r="S22" s="27"/>
    </row>
    <row r="23" spans="1:19" x14ac:dyDescent="0.3">
      <c r="A23" s="2" t="s">
        <v>5</v>
      </c>
      <c r="B23" s="15" t="s">
        <v>21</v>
      </c>
      <c r="D23" s="21"/>
      <c r="E23" s="24"/>
      <c r="F23" s="51">
        <v>0</v>
      </c>
      <c r="G23" s="4"/>
      <c r="H23" s="34"/>
      <c r="I23" s="52"/>
      <c r="J23" s="52"/>
      <c r="K23" s="3"/>
      <c r="S23" s="27"/>
    </row>
    <row r="24" spans="1:19" x14ac:dyDescent="0.3">
      <c r="A24" s="2" t="s">
        <v>6</v>
      </c>
      <c r="B24" s="15" t="s">
        <v>22</v>
      </c>
      <c r="D24" s="21"/>
      <c r="E24" s="24"/>
      <c r="F24" s="51">
        <f>NORMDIST(410,420,25,1)</f>
        <v>0.34457825838967576</v>
      </c>
      <c r="G24" s="4"/>
      <c r="H24" s="34"/>
      <c r="I24" s="52"/>
      <c r="J24" s="52"/>
      <c r="K24" s="3"/>
      <c r="S24" s="27"/>
    </row>
    <row r="25" spans="1:19" x14ac:dyDescent="0.3">
      <c r="A25" s="2" t="s">
        <v>7</v>
      </c>
      <c r="B25" s="15" t="s">
        <v>23</v>
      </c>
      <c r="D25" s="21"/>
      <c r="E25" s="24"/>
      <c r="F25" s="51">
        <f>_xlfn.NORM.DIST(410,420,25,1)</f>
        <v>0.34457825838967576</v>
      </c>
      <c r="G25" s="4"/>
      <c r="H25" s="34"/>
      <c r="I25" s="52"/>
      <c r="J25" s="52"/>
      <c r="K25" s="3"/>
      <c r="S25" s="27"/>
    </row>
    <row r="26" spans="1:19" x14ac:dyDescent="0.3">
      <c r="A26" s="2" t="s">
        <v>34</v>
      </c>
      <c r="B26" s="15" t="s">
        <v>42</v>
      </c>
      <c r="D26" s="21"/>
      <c r="E26" s="24"/>
      <c r="F26" s="51">
        <f>1-_xlfn.NORM.DIST(450,420,25,1)</f>
        <v>0.11506967022170822</v>
      </c>
      <c r="H26" s="34"/>
      <c r="I26" s="52"/>
      <c r="J26" s="52"/>
      <c r="K26" s="3"/>
      <c r="S26" s="27"/>
    </row>
    <row r="27" spans="1:19" x14ac:dyDescent="0.3">
      <c r="A27" s="20" t="s">
        <v>35</v>
      </c>
      <c r="B27" s="15" t="s">
        <v>24</v>
      </c>
      <c r="D27" s="21"/>
      <c r="E27" s="24"/>
      <c r="F27" s="51">
        <f>1-_xlfn.NORM.DIST(400,420,25,1)</f>
        <v>0.78814460141660336</v>
      </c>
      <c r="H27" s="34"/>
      <c r="I27" s="52"/>
      <c r="J27" s="52"/>
      <c r="K27" s="3"/>
      <c r="S27" s="27"/>
    </row>
    <row r="28" spans="1:19" x14ac:dyDescent="0.3">
      <c r="A28" s="20" t="s">
        <v>36</v>
      </c>
      <c r="B28" s="15" t="s">
        <v>25</v>
      </c>
      <c r="D28" s="21"/>
      <c r="E28" s="24"/>
      <c r="F28" s="51">
        <v>0</v>
      </c>
      <c r="H28" s="34"/>
      <c r="I28" s="52"/>
      <c r="J28" s="52"/>
      <c r="K28" s="3"/>
      <c r="S28" s="27"/>
    </row>
    <row r="29" spans="1:19" x14ac:dyDescent="0.3">
      <c r="A29" s="20" t="s">
        <v>37</v>
      </c>
      <c r="B29" s="15" t="s">
        <v>26</v>
      </c>
      <c r="E29" s="24"/>
      <c r="F29" s="51">
        <f>_xlfn.NORM.DIST(440,420,25,1)-_xlfn.NORM.DIST(400,420,25,1)</f>
        <v>0.57628920283320673</v>
      </c>
      <c r="G29" s="21"/>
      <c r="H29" s="34"/>
      <c r="I29" s="52"/>
      <c r="J29" s="52"/>
      <c r="K29" s="3"/>
      <c r="S29" s="27"/>
    </row>
    <row r="30" spans="1:19" x14ac:dyDescent="0.3">
      <c r="A30" s="20" t="s">
        <v>38</v>
      </c>
      <c r="B30" s="15" t="s">
        <v>27</v>
      </c>
      <c r="E30" s="24"/>
      <c r="F30" s="51">
        <f>_xlfn.NORM.DIST(460,420,25,1)-_xlfn.NORM.DIST(380,420,25,1)</f>
        <v>0.89040141660088401</v>
      </c>
      <c r="G30" s="21"/>
      <c r="H30" s="34"/>
      <c r="I30" s="52"/>
      <c r="J30" s="52"/>
      <c r="K30" s="3"/>
      <c r="S30" s="27"/>
    </row>
    <row r="31" spans="1:19" x14ac:dyDescent="0.3">
      <c r="A31" s="15"/>
      <c r="H31" s="23"/>
      <c r="I31" s="23"/>
      <c r="J31" s="23"/>
      <c r="K31" s="3"/>
      <c r="S31" s="27"/>
    </row>
    <row r="32" spans="1:19" x14ac:dyDescent="0.3">
      <c r="A32" s="15" t="s">
        <v>28</v>
      </c>
      <c r="H32" s="23"/>
      <c r="I32" s="23"/>
      <c r="J32" s="23"/>
      <c r="K32" s="3"/>
      <c r="S32" s="27"/>
    </row>
    <row r="33" spans="1:19" x14ac:dyDescent="0.3">
      <c r="H33" s="4"/>
      <c r="I33" s="4"/>
      <c r="J33" s="10"/>
      <c r="K33" s="3"/>
      <c r="S33" s="27"/>
    </row>
    <row r="34" spans="1:19" x14ac:dyDescent="0.3">
      <c r="H34" s="4"/>
      <c r="I34" s="4"/>
      <c r="J34" s="10"/>
      <c r="K34" s="3"/>
      <c r="S34" s="27"/>
    </row>
    <row r="35" spans="1:19" x14ac:dyDescent="0.3">
      <c r="S35" s="27"/>
    </row>
    <row r="36" spans="1:19" x14ac:dyDescent="0.3">
      <c r="A36" s="10"/>
      <c r="S36" s="27"/>
    </row>
    <row r="37" spans="1:19" x14ac:dyDescent="0.3">
      <c r="A37" s="4"/>
      <c r="S37" s="27"/>
    </row>
    <row r="38" spans="1:19" x14ac:dyDescent="0.3">
      <c r="S38" s="27"/>
    </row>
    <row r="39" spans="1:19" x14ac:dyDescent="0.3">
      <c r="A39" s="2"/>
      <c r="H39" s="21"/>
      <c r="I39" s="21"/>
      <c r="J39" s="21"/>
      <c r="K39" s="21"/>
      <c r="S39" s="27"/>
    </row>
    <row r="40" spans="1:19" x14ac:dyDescent="0.3">
      <c r="A40" s="2"/>
      <c r="G40" s="21"/>
      <c r="H40" s="21"/>
      <c r="I40" s="21"/>
      <c r="J40" s="21"/>
      <c r="K40" s="21"/>
    </row>
    <row r="41" spans="1:19" x14ac:dyDescent="0.3">
      <c r="A41" s="2"/>
      <c r="G41" s="21"/>
      <c r="H41" s="21"/>
      <c r="I41" s="21"/>
      <c r="J41" s="21"/>
      <c r="K41" s="2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zoomScale="160" zoomScaleNormal="160" workbookViewId="0"/>
  </sheetViews>
  <sheetFormatPr defaultRowHeight="14.4" x14ac:dyDescent="0.3"/>
  <cols>
    <col min="1" max="1" width="17" customWidth="1"/>
    <col min="2" max="3" width="12.6640625" customWidth="1"/>
  </cols>
  <sheetData>
    <row r="1" spans="1:7" ht="17.399999999999999" x14ac:dyDescent="0.3">
      <c r="A1" s="29" t="s">
        <v>43</v>
      </c>
    </row>
    <row r="3" spans="1:7" ht="17.399999999999999" x14ac:dyDescent="0.3">
      <c r="A3" s="30" t="s">
        <v>44</v>
      </c>
      <c r="B3" s="31"/>
      <c r="C3" s="31"/>
      <c r="D3" s="31"/>
      <c r="E3" s="31"/>
      <c r="F3" s="30"/>
      <c r="G3" s="30"/>
    </row>
    <row r="4" spans="1:7" ht="17.399999999999999" x14ac:dyDescent="0.3">
      <c r="A4" s="30" t="s">
        <v>45</v>
      </c>
      <c r="B4" s="31"/>
      <c r="C4" s="31"/>
      <c r="D4" s="31"/>
      <c r="E4" s="31"/>
      <c r="F4" s="30"/>
      <c r="G4" s="30"/>
    </row>
    <row r="6" spans="1:7" ht="17.399999999999999" x14ac:dyDescent="0.3">
      <c r="A6" s="30" t="s">
        <v>46</v>
      </c>
      <c r="B6" s="31"/>
    </row>
    <row r="7" spans="1:7" ht="17.399999999999999" x14ac:dyDescent="0.3">
      <c r="A7" s="30" t="s">
        <v>47</v>
      </c>
      <c r="B7" s="31"/>
    </row>
    <row r="8" spans="1:7" ht="17.399999999999999" x14ac:dyDescent="0.3">
      <c r="A8" s="30" t="s">
        <v>48</v>
      </c>
      <c r="B8" s="31"/>
    </row>
    <row r="10" spans="1:7" ht="17.399999999999999" x14ac:dyDescent="0.3">
      <c r="A10" s="32" t="s">
        <v>49</v>
      </c>
      <c r="B10" s="32" t="s">
        <v>50</v>
      </c>
      <c r="C10" s="32" t="s">
        <v>51</v>
      </c>
    </row>
    <row r="11" spans="1:7" ht="17.399999999999999" x14ac:dyDescent="0.3">
      <c r="A11" s="32" t="s">
        <v>52</v>
      </c>
      <c r="B11" s="32">
        <v>10</v>
      </c>
      <c r="C11" s="32">
        <v>16</v>
      </c>
    </row>
    <row r="12" spans="1:7" ht="17.399999999999999" x14ac:dyDescent="0.3">
      <c r="A12" s="32" t="s">
        <v>53</v>
      </c>
      <c r="B12" s="32">
        <v>20</v>
      </c>
      <c r="C12" s="32">
        <v>15</v>
      </c>
    </row>
    <row r="15" spans="1:7" x14ac:dyDescent="0.3">
      <c r="A15" s="18" t="s">
        <v>54</v>
      </c>
    </row>
    <row r="16" spans="1:7" ht="17.399999999999999" x14ac:dyDescent="0.3">
      <c r="A16" s="32" t="s">
        <v>55</v>
      </c>
      <c r="B16" s="32" t="s">
        <v>50</v>
      </c>
      <c r="C16" s="32" t="s">
        <v>51</v>
      </c>
    </row>
    <row r="17" spans="1:3" ht="17.399999999999999" x14ac:dyDescent="0.3">
      <c r="A17" s="32" t="s">
        <v>52</v>
      </c>
      <c r="B17" s="32"/>
      <c r="C17" s="32"/>
    </row>
    <row r="18" spans="1:3" ht="17.399999999999999" x14ac:dyDescent="0.3">
      <c r="A18" s="32" t="s">
        <v>53</v>
      </c>
      <c r="B18" s="32"/>
      <c r="C18" s="32"/>
    </row>
    <row r="21" spans="1:3" x14ac:dyDescent="0.3">
      <c r="A21" s="18" t="s">
        <v>56</v>
      </c>
    </row>
    <row r="22" spans="1:3" ht="17.399999999999999" x14ac:dyDescent="0.3">
      <c r="A22" s="32"/>
      <c r="B22" s="32" t="s">
        <v>50</v>
      </c>
      <c r="C22" s="32" t="s">
        <v>51</v>
      </c>
    </row>
    <row r="23" spans="1:3" ht="17.399999999999999" x14ac:dyDescent="0.3">
      <c r="A23" s="32" t="s">
        <v>52</v>
      </c>
      <c r="B23" s="32"/>
      <c r="C23" s="32"/>
    </row>
    <row r="24" spans="1:3" ht="17.399999999999999" x14ac:dyDescent="0.3">
      <c r="A24" s="32" t="s">
        <v>53</v>
      </c>
      <c r="B24" s="32"/>
      <c r="C24" s="32"/>
    </row>
    <row r="27" spans="1:3" ht="15.6" x14ac:dyDescent="0.3">
      <c r="A27" s="18" t="s">
        <v>57</v>
      </c>
      <c r="B27" s="40"/>
    </row>
    <row r="28" spans="1:3" x14ac:dyDescent="0.3">
      <c r="A28" s="18" t="s">
        <v>58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A519-4039-414D-ABFB-F6A6BFF1337A}">
  <dimension ref="A1:H20"/>
  <sheetViews>
    <sheetView zoomScale="180" zoomScaleNormal="180" workbookViewId="0"/>
  </sheetViews>
  <sheetFormatPr defaultRowHeight="14.4" x14ac:dyDescent="0.3"/>
  <cols>
    <col min="1" max="1" width="21" customWidth="1"/>
  </cols>
  <sheetData>
    <row r="1" spans="1:8" x14ac:dyDescent="0.3">
      <c r="A1" s="31" t="s">
        <v>59</v>
      </c>
      <c r="B1" s="31"/>
      <c r="C1" s="31"/>
      <c r="D1" s="31"/>
      <c r="E1" s="31"/>
      <c r="F1" s="31"/>
      <c r="G1" s="31"/>
      <c r="H1" s="31"/>
    </row>
    <row r="2" spans="1:8" x14ac:dyDescent="0.3">
      <c r="A2" s="31" t="s">
        <v>60</v>
      </c>
      <c r="B2" s="31"/>
      <c r="C2" s="31"/>
      <c r="D2" s="31"/>
      <c r="E2" s="31"/>
      <c r="F2" s="31"/>
      <c r="G2" s="31"/>
      <c r="H2" s="31"/>
    </row>
    <row r="4" spans="1:8" x14ac:dyDescent="0.3">
      <c r="A4" s="31" t="s">
        <v>61</v>
      </c>
      <c r="B4" s="31"/>
      <c r="C4" s="31"/>
      <c r="D4" s="31"/>
      <c r="E4" s="31"/>
      <c r="F4" s="31"/>
      <c r="G4" s="31"/>
      <c r="H4" s="31"/>
    </row>
    <row r="5" spans="1:8" x14ac:dyDescent="0.3">
      <c r="A5" s="31" t="s">
        <v>62</v>
      </c>
      <c r="B5" s="31"/>
      <c r="C5" s="31"/>
      <c r="D5" s="31"/>
      <c r="E5" s="31"/>
      <c r="F5" s="31"/>
      <c r="G5" s="31"/>
      <c r="H5" s="31"/>
    </row>
    <row r="7" spans="1:8" x14ac:dyDescent="0.3">
      <c r="B7" s="33" t="s">
        <v>63</v>
      </c>
      <c r="C7" s="33" t="s">
        <v>64</v>
      </c>
      <c r="D7" s="46" t="s">
        <v>65</v>
      </c>
      <c r="E7" s="46" t="s">
        <v>66</v>
      </c>
      <c r="F7" s="46" t="s">
        <v>67</v>
      </c>
      <c r="G7" s="47" t="s">
        <v>68</v>
      </c>
      <c r="H7" s="47" t="s">
        <v>69</v>
      </c>
    </row>
    <row r="8" spans="1:8" x14ac:dyDescent="0.3">
      <c r="B8" s="33">
        <v>16.3</v>
      </c>
      <c r="C8" s="33">
        <v>44.4</v>
      </c>
      <c r="D8" s="48"/>
      <c r="E8" s="48"/>
      <c r="F8" s="48"/>
      <c r="G8" s="48"/>
      <c r="H8" s="48"/>
    </row>
    <row r="9" spans="1:8" x14ac:dyDescent="0.3">
      <c r="B9" s="33">
        <v>16.8</v>
      </c>
      <c r="C9" s="33">
        <v>48.4</v>
      </c>
      <c r="D9" s="48"/>
      <c r="E9" s="48"/>
      <c r="F9" s="48"/>
      <c r="G9" s="48"/>
      <c r="H9" s="48"/>
    </row>
    <row r="10" spans="1:8" x14ac:dyDescent="0.3">
      <c r="B10" s="33">
        <v>18.5</v>
      </c>
      <c r="C10" s="33">
        <v>54.2</v>
      </c>
      <c r="D10" s="48"/>
      <c r="E10" s="48"/>
      <c r="F10" s="48"/>
      <c r="G10" s="48"/>
      <c r="H10" s="48"/>
    </row>
    <row r="11" spans="1:8" x14ac:dyDescent="0.3">
      <c r="B11" s="33">
        <v>16.420000000000002</v>
      </c>
      <c r="C11" s="33">
        <v>50</v>
      </c>
      <c r="D11" s="48"/>
      <c r="E11" s="48"/>
      <c r="F11" s="48"/>
      <c r="G11" s="48"/>
      <c r="H11" s="48"/>
    </row>
    <row r="12" spans="1:8" x14ac:dyDescent="0.3">
      <c r="B12" s="33">
        <v>17.899999999999999</v>
      </c>
      <c r="C12" s="33">
        <v>54.9</v>
      </c>
      <c r="D12" s="48"/>
      <c r="E12" s="48"/>
      <c r="F12" s="48"/>
      <c r="G12" s="48"/>
      <c r="H12" s="48"/>
    </row>
    <row r="13" spans="1:8" x14ac:dyDescent="0.3">
      <c r="B13" s="33">
        <v>17.399999999999999</v>
      </c>
      <c r="C13" s="33">
        <v>53.9</v>
      </c>
      <c r="D13" s="48"/>
      <c r="E13" s="48"/>
      <c r="F13" s="48"/>
      <c r="G13" s="48"/>
      <c r="H13" s="48"/>
    </row>
    <row r="14" spans="1:8" x14ac:dyDescent="0.3">
      <c r="B14" s="33">
        <v>15.7</v>
      </c>
      <c r="C14" s="33">
        <v>47</v>
      </c>
      <c r="D14" s="48"/>
      <c r="E14" s="48"/>
      <c r="F14" s="48"/>
      <c r="G14" s="48"/>
      <c r="H14" s="48"/>
    </row>
    <row r="15" spans="1:8" x14ac:dyDescent="0.3">
      <c r="B15" s="33">
        <v>16.2</v>
      </c>
      <c r="C15" s="33">
        <v>52.4</v>
      </c>
      <c r="D15" s="48"/>
      <c r="E15" s="48"/>
      <c r="F15" s="48"/>
      <c r="G15" s="48"/>
      <c r="H15" s="48"/>
    </row>
    <row r="16" spans="1:8" x14ac:dyDescent="0.3">
      <c r="B16" s="33">
        <v>17</v>
      </c>
      <c r="C16" s="33">
        <v>53</v>
      </c>
      <c r="D16" s="48"/>
      <c r="E16" s="48"/>
      <c r="F16" s="48"/>
      <c r="G16" s="48"/>
      <c r="H16" s="48"/>
    </row>
    <row r="17" spans="2:8" x14ac:dyDescent="0.3">
      <c r="B17" s="33">
        <v>16.7</v>
      </c>
      <c r="C17" s="33">
        <v>52.9</v>
      </c>
      <c r="D17" s="48"/>
      <c r="E17" s="48"/>
      <c r="F17" s="48"/>
      <c r="G17" s="48"/>
      <c r="H17" s="48"/>
    </row>
    <row r="18" spans="2:8" x14ac:dyDescent="0.3">
      <c r="B18" s="33">
        <v>17.5</v>
      </c>
      <c r="C18" s="33">
        <v>53.1</v>
      </c>
      <c r="D18" s="48"/>
      <c r="E18" s="48"/>
      <c r="F18" s="48"/>
      <c r="G18" s="48"/>
      <c r="H18" s="48"/>
    </row>
    <row r="19" spans="2:8" x14ac:dyDescent="0.3">
      <c r="B19" s="33">
        <v>19.100000000000001</v>
      </c>
      <c r="C19" s="33">
        <v>62</v>
      </c>
      <c r="D19" s="48"/>
      <c r="E19" s="48"/>
      <c r="F19" s="48"/>
      <c r="G19" s="48"/>
      <c r="H19" s="48"/>
    </row>
    <row r="20" spans="2:8" x14ac:dyDescent="0.3">
      <c r="G20" s="45"/>
      <c r="H20" s="45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35"/>
  <sheetViews>
    <sheetView workbookViewId="0">
      <selection activeCell="D26" sqref="D26"/>
    </sheetView>
  </sheetViews>
  <sheetFormatPr defaultRowHeight="14.4" x14ac:dyDescent="0.3"/>
  <sheetData>
    <row r="2" spans="1:2" ht="15.6" x14ac:dyDescent="0.3">
      <c r="A2" s="12" t="s">
        <v>11</v>
      </c>
      <c r="B2" s="11"/>
    </row>
    <row r="5" spans="1:2" x14ac:dyDescent="0.3">
      <c r="A5" s="9" t="s">
        <v>8</v>
      </c>
      <c r="B5" s="9"/>
    </row>
    <row r="9" spans="1:2" x14ac:dyDescent="0.3">
      <c r="A9" s="9" t="s">
        <v>9</v>
      </c>
      <c r="B9" s="9"/>
    </row>
    <row r="13" spans="1:2" x14ac:dyDescent="0.3">
      <c r="A13" s="9" t="s">
        <v>10</v>
      </c>
    </row>
    <row r="19" spans="1:4" x14ac:dyDescent="0.3">
      <c r="A19" s="9" t="s">
        <v>12</v>
      </c>
    </row>
    <row r="24" spans="1:4" ht="15.6" x14ac:dyDescent="0.3">
      <c r="A24" s="14"/>
      <c r="B24" s="14"/>
      <c r="C24" s="14"/>
      <c r="D24" s="16"/>
    </row>
    <row r="26" spans="1:4" x14ac:dyDescent="0.3">
      <c r="A26" s="17"/>
      <c r="B26" s="16"/>
      <c r="C26" s="16"/>
      <c r="D26" s="16"/>
    </row>
    <row r="30" spans="1:4" x14ac:dyDescent="0.3">
      <c r="A30" s="16"/>
      <c r="B30" s="16"/>
      <c r="C30" s="16"/>
      <c r="D30" s="16"/>
    </row>
    <row r="32" spans="1:4" x14ac:dyDescent="0.3">
      <c r="A32" s="16"/>
      <c r="B32" s="16"/>
      <c r="C32" s="16"/>
      <c r="D32" s="16"/>
    </row>
    <row r="35" spans="1:4" x14ac:dyDescent="0.3">
      <c r="A35" s="17"/>
      <c r="B35" s="16"/>
      <c r="C35" s="16"/>
      <c r="D35" s="16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shapeId="3076" r:id="rId3">
          <objectPr defaultSize="0" autoPict="0" r:id="rId4">
            <anchor moveWithCells="1" sizeWithCells="1">
              <from>
                <xdr:col>2</xdr:col>
                <xdr:colOff>38100</xdr:colOff>
                <xdr:row>7</xdr:row>
                <xdr:rowOff>152400</xdr:rowOff>
              </from>
              <to>
                <xdr:col>4</xdr:col>
                <xdr:colOff>91440</xdr:colOff>
                <xdr:row>10</xdr:row>
                <xdr:rowOff>30480</xdr:rowOff>
              </to>
            </anchor>
          </objectPr>
        </oleObject>
      </mc:Choice>
      <mc:Fallback>
        <oleObject shapeId="3076" r:id="rId3"/>
      </mc:Fallback>
    </mc:AlternateContent>
    <mc:AlternateContent xmlns:mc="http://schemas.openxmlformats.org/markup-compatibility/2006">
      <mc:Choice Requires="x14">
        <oleObject shapeId="3077" r:id="rId5">
          <objectPr defaultSize="0" autoPict="0" r:id="rId6">
            <anchor moveWithCells="1" sizeWithCells="1">
              <from>
                <xdr:col>2</xdr:col>
                <xdr:colOff>30480</xdr:colOff>
                <xdr:row>11</xdr:row>
                <xdr:rowOff>60960</xdr:rowOff>
              </from>
              <to>
                <xdr:col>4</xdr:col>
                <xdr:colOff>457200</xdr:colOff>
                <xdr:row>13</xdr:row>
                <xdr:rowOff>182880</xdr:rowOff>
              </to>
            </anchor>
          </objectPr>
        </oleObject>
      </mc:Choice>
      <mc:Fallback>
        <oleObject shapeId="3077" r:id="rId5"/>
      </mc:Fallback>
    </mc:AlternateContent>
    <mc:AlternateContent xmlns:mc="http://schemas.openxmlformats.org/markup-compatibility/2006">
      <mc:Choice Requires="x14">
        <oleObject shapeId="3078" r:id="rId7">
          <objectPr defaultSize="0" autoPict="0" r:id="rId8">
            <anchor moveWithCells="1" sizeWithCells="1">
              <from>
                <xdr:col>2</xdr:col>
                <xdr:colOff>22860</xdr:colOff>
                <xdr:row>16</xdr:row>
                <xdr:rowOff>22860</xdr:rowOff>
              </from>
              <to>
                <xdr:col>4</xdr:col>
                <xdr:colOff>601980</xdr:colOff>
                <xdr:row>19</xdr:row>
                <xdr:rowOff>68580</xdr:rowOff>
              </to>
            </anchor>
          </objectPr>
        </oleObject>
      </mc:Choice>
      <mc:Fallback>
        <oleObject shapeId="3078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Normální</vt:lpstr>
      <vt:lpstr>Chí kvadrát</vt:lpstr>
      <vt:lpstr>Regrese</vt:lpstr>
      <vt:lpstr>Vzorce normální rozdělení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Biotter</cp:lastModifiedBy>
  <dcterms:created xsi:type="dcterms:W3CDTF">2013-04-08T17:57:36Z</dcterms:created>
  <dcterms:modified xsi:type="dcterms:W3CDTF">2021-12-05T23:25:13Z</dcterms:modified>
</cp:coreProperties>
</file>