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1640"/>
  </bookViews>
  <sheets>
    <sheet name="Půjčka na nábytek" sheetId="1" r:id="rId1"/>
  </sheets>
  <calcPr calcId="125725"/>
</workbook>
</file>

<file path=xl/calcChain.xml><?xml version="1.0" encoding="utf-8"?>
<calcChain xmlns="http://schemas.openxmlformats.org/spreadsheetml/2006/main">
  <c r="G38" i="1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B9"/>
  <c r="G8"/>
  <c r="F8"/>
  <c r="G7"/>
  <c r="F7"/>
  <c r="G6"/>
  <c r="F6"/>
  <c r="G5"/>
  <c r="F5"/>
  <c r="B5"/>
  <c r="G4"/>
  <c r="F4"/>
  <c r="G3"/>
  <c r="G39" s="1"/>
  <c r="B7" s="1"/>
  <c r="B11" s="1"/>
  <c r="F3"/>
  <c r="H3" s="1"/>
  <c r="E4" s="1"/>
  <c r="H4" s="1"/>
  <c r="E5" s="1"/>
  <c r="H5" s="1"/>
  <c r="E6" s="1"/>
  <c r="H6" s="1"/>
  <c r="E7" s="1"/>
  <c r="H7" s="1"/>
  <c r="E8" s="1"/>
  <c r="H8" s="1"/>
  <c r="E9" s="1"/>
  <c r="H9" s="1"/>
  <c r="E10" s="1"/>
  <c r="H10" s="1"/>
  <c r="E11" s="1"/>
  <c r="H11" s="1"/>
  <c r="E12" s="1"/>
  <c r="H12" s="1"/>
  <c r="E13" s="1"/>
  <c r="H13" s="1"/>
  <c r="E14" s="1"/>
  <c r="H14" s="1"/>
  <c r="E15" s="1"/>
  <c r="H15" s="1"/>
  <c r="E16" s="1"/>
  <c r="H16" s="1"/>
  <c r="E17" s="1"/>
  <c r="H17" s="1"/>
  <c r="E18" s="1"/>
  <c r="H18" s="1"/>
  <c r="E19" s="1"/>
  <c r="H19" s="1"/>
  <c r="E20" s="1"/>
  <c r="H20" s="1"/>
  <c r="E21" s="1"/>
  <c r="H21" s="1"/>
  <c r="E22" s="1"/>
  <c r="H22" s="1"/>
  <c r="E23" s="1"/>
  <c r="H23" s="1"/>
  <c r="E24" s="1"/>
  <c r="H24" s="1"/>
  <c r="E25" s="1"/>
  <c r="H25" s="1"/>
  <c r="E26" s="1"/>
  <c r="H26" s="1"/>
  <c r="E27" s="1"/>
  <c r="H27" s="1"/>
  <c r="E28" s="1"/>
  <c r="H28" s="1"/>
  <c r="E29" s="1"/>
  <c r="H29" s="1"/>
  <c r="E30" s="1"/>
  <c r="H30" s="1"/>
  <c r="E31" s="1"/>
  <c r="H31" s="1"/>
  <c r="E32" s="1"/>
  <c r="H32" s="1"/>
  <c r="E33" s="1"/>
  <c r="H33" s="1"/>
  <c r="E34" s="1"/>
  <c r="H34" s="1"/>
  <c r="E35" s="1"/>
  <c r="H35" s="1"/>
  <c r="E36" s="1"/>
  <c r="H36" s="1"/>
  <c r="E37" s="1"/>
  <c r="H37" s="1"/>
  <c r="E38" s="1"/>
  <c r="H38" s="1"/>
  <c r="E3"/>
</calcChain>
</file>

<file path=xl/sharedStrings.xml><?xml version="1.0" encoding="utf-8"?>
<sst xmlns="http://schemas.openxmlformats.org/spreadsheetml/2006/main" count="14" uniqueCount="14">
  <si>
    <t>Rozpis půjčky</t>
  </si>
  <si>
    <t>Rozpis amortizace půjčky</t>
  </si>
  <si>
    <t>Úroková sazba</t>
  </si>
  <si>
    <t>Číslo splátky</t>
  </si>
  <si>
    <t>Počáteční zůstatek</t>
  </si>
  <si>
    <t>Splaceno ze základu</t>
  </si>
  <si>
    <t>Splaceno na úrocích</t>
  </si>
  <si>
    <t>Splaceno celkem</t>
  </si>
  <si>
    <t>Počet let</t>
  </si>
  <si>
    <t>Půjčená částka</t>
  </si>
  <si>
    <t>Měsíční splátka</t>
  </si>
  <si>
    <t>Celkové náklady půjčky</t>
  </si>
  <si>
    <t>Cena za 3-letý pronájem</t>
  </si>
  <si>
    <t>Úspora</t>
  </si>
</sst>
</file>

<file path=xl/styles.xml><?xml version="1.0" encoding="utf-8"?>
<styleSheet xmlns="http://schemas.openxmlformats.org/spreadsheetml/2006/main">
  <numFmts count="4">
    <numFmt numFmtId="5" formatCode="#,##0\ &quot;Kč&quot;;\-#,##0\ &quot;Kč&quot;"/>
    <numFmt numFmtId="164" formatCode="0.0%"/>
    <numFmt numFmtId="165" formatCode="&quot;$&quot;#,##0.00_);[Red]\(&quot;$&quot;#,##0.00\)"/>
    <numFmt numFmtId="166" formatCode="&quot;$&quot;#,##0.00"/>
  </numFmts>
  <fonts count="3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5" fontId="2" fillId="0" borderId="0" xfId="0" applyNumberFormat="1" applyFont="1" applyFill="1"/>
    <xf numFmtId="165" fontId="2" fillId="0" borderId="0" xfId="0" applyNumberFormat="1" applyFont="1" applyFill="1"/>
    <xf numFmtId="166" fontId="2" fillId="0" borderId="0" xfId="0" applyNumberFormat="1" applyFont="1"/>
    <xf numFmtId="165" fontId="2" fillId="0" borderId="0" xfId="0" applyNumberFormat="1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9"/>
  <sheetViews>
    <sheetView tabSelected="1" workbookViewId="0">
      <selection activeCell="G6" sqref="G6"/>
    </sheetView>
  </sheetViews>
  <sheetFormatPr defaultRowHeight="12.75"/>
  <cols>
    <col min="1" max="1" width="20.140625" style="3" bestFit="1" customWidth="1"/>
    <col min="2" max="2" width="9.7109375" style="3" bestFit="1" customWidth="1"/>
    <col min="3" max="3" width="4" style="3" customWidth="1"/>
    <col min="4" max="4" width="6.7109375" style="3" bestFit="1" customWidth="1"/>
    <col min="5" max="5" width="9.7109375" style="3" bestFit="1" customWidth="1"/>
    <col min="6" max="6" width="8.140625" style="3" bestFit="1" customWidth="1"/>
    <col min="7" max="7" width="8.7109375" style="3" bestFit="1" customWidth="1"/>
    <col min="8" max="8" width="9.7109375" style="3" bestFit="1" customWidth="1"/>
    <col min="9" max="16384" width="9.140625" style="3"/>
  </cols>
  <sheetData>
    <row r="1" spans="1:8">
      <c r="A1" s="13" t="s">
        <v>0</v>
      </c>
      <c r="B1" s="13"/>
      <c r="C1" s="13"/>
      <c r="D1" s="14" t="s">
        <v>1</v>
      </c>
      <c r="E1" s="14"/>
      <c r="F1" s="14"/>
      <c r="G1" s="14"/>
      <c r="H1" s="14"/>
    </row>
    <row r="2" spans="1:8" ht="38.25">
      <c r="A2" s="1" t="s">
        <v>2</v>
      </c>
      <c r="B2" s="4">
        <v>7.0000000000000007E-2</v>
      </c>
      <c r="C2" s="5"/>
      <c r="D2" s="6" t="s">
        <v>3</v>
      </c>
      <c r="E2" s="7" t="s">
        <v>4</v>
      </c>
      <c r="F2" s="7" t="s">
        <v>5</v>
      </c>
      <c r="G2" s="7" t="s">
        <v>6</v>
      </c>
      <c r="H2" s="7" t="s">
        <v>7</v>
      </c>
    </row>
    <row r="3" spans="1:8">
      <c r="A3" s="1" t="s">
        <v>8</v>
      </c>
      <c r="B3" s="3">
        <v>3</v>
      </c>
      <c r="C3" s="5"/>
      <c r="D3" s="8">
        <v>1</v>
      </c>
      <c r="E3" s="9">
        <f>+B4</f>
        <v>282000</v>
      </c>
      <c r="F3" s="9">
        <f>-PPMT($B$2/12,D3,$B$3*12,$B$4)</f>
        <v>7062.3413160348646</v>
      </c>
      <c r="G3" s="9">
        <f>-IPMT($B$2/12,D3,$B$3*12,$B$4)</f>
        <v>1645</v>
      </c>
      <c r="H3" s="9">
        <f>+E3-F3</f>
        <v>274937.65868396516</v>
      </c>
    </row>
    <row r="4" spans="1:8">
      <c r="A4" s="1" t="s">
        <v>9</v>
      </c>
      <c r="B4" s="9">
        <v>282000</v>
      </c>
      <c r="C4" s="5"/>
      <c r="D4" s="8">
        <v>2</v>
      </c>
      <c r="E4" s="9">
        <f>+H3</f>
        <v>274937.65868396516</v>
      </c>
      <c r="F4" s="9">
        <f t="shared" ref="F4:F38" si="0">-PPMT($B$2/12,D4,$B$3*12,$B$4)</f>
        <v>7103.538307045068</v>
      </c>
      <c r="G4" s="9">
        <f t="shared" ref="G4:G38" si="1">-IPMT($B$2/12,D4,$B$3*12,$B$4)</f>
        <v>1603.8030089897966</v>
      </c>
      <c r="H4" s="9">
        <f t="shared" ref="H4:H38" si="2">+E4-F4</f>
        <v>267834.12037692009</v>
      </c>
    </row>
    <row r="5" spans="1:8">
      <c r="A5" s="1" t="s">
        <v>10</v>
      </c>
      <c r="B5" s="9">
        <f>-PMT($B$2/12,$B$3*12,B4)</f>
        <v>8707.3413160348646</v>
      </c>
      <c r="C5" s="5"/>
      <c r="D5" s="8">
        <v>3</v>
      </c>
      <c r="E5" s="9">
        <f t="shared" ref="E5:E38" si="3">+H4</f>
        <v>267834.12037692009</v>
      </c>
      <c r="F5" s="9">
        <f t="shared" si="0"/>
        <v>7144.9756138361645</v>
      </c>
      <c r="G5" s="9">
        <f t="shared" si="1"/>
        <v>1562.3657021987005</v>
      </c>
      <c r="H5" s="9">
        <f t="shared" si="2"/>
        <v>260689.14476308392</v>
      </c>
    </row>
    <row r="6" spans="1:8">
      <c r="A6" s="1"/>
      <c r="B6" s="5"/>
      <c r="C6" s="5"/>
      <c r="D6" s="8">
        <v>4</v>
      </c>
      <c r="E6" s="9">
        <f t="shared" si="3"/>
        <v>260689.14476308392</v>
      </c>
      <c r="F6" s="9">
        <f t="shared" si="0"/>
        <v>7186.6546382502092</v>
      </c>
      <c r="G6" s="9">
        <f t="shared" si="1"/>
        <v>1520.6866777846553</v>
      </c>
      <c r="H6" s="9">
        <f t="shared" si="2"/>
        <v>253502.49012483371</v>
      </c>
    </row>
    <row r="7" spans="1:8">
      <c r="A7" s="1" t="s">
        <v>11</v>
      </c>
      <c r="B7" s="9">
        <f>+B4+G39</f>
        <v>313464.28737725603</v>
      </c>
      <c r="C7" s="5"/>
      <c r="D7" s="8">
        <v>5</v>
      </c>
      <c r="E7" s="9">
        <f t="shared" si="3"/>
        <v>253502.49012483371</v>
      </c>
      <c r="F7" s="9">
        <f t="shared" si="0"/>
        <v>7228.576790306668</v>
      </c>
      <c r="G7" s="9">
        <f t="shared" si="1"/>
        <v>1478.7645257281961</v>
      </c>
      <c r="H7" s="9">
        <f t="shared" si="2"/>
        <v>246273.91333452705</v>
      </c>
    </row>
    <row r="8" spans="1:8">
      <c r="A8" s="1"/>
      <c r="B8" s="10"/>
      <c r="C8" s="5"/>
      <c r="D8" s="8">
        <v>6</v>
      </c>
      <c r="E8" s="9">
        <f t="shared" si="3"/>
        <v>246273.91333452705</v>
      </c>
      <c r="F8" s="9">
        <f t="shared" si="0"/>
        <v>7270.7434882501248</v>
      </c>
      <c r="G8" s="9">
        <f t="shared" si="1"/>
        <v>1436.59782778474</v>
      </c>
      <c r="H8" s="9">
        <f t="shared" si="2"/>
        <v>239003.16984627693</v>
      </c>
    </row>
    <row r="9" spans="1:8">
      <c r="A9" s="1" t="s">
        <v>12</v>
      </c>
      <c r="B9" s="9">
        <f>136800*3</f>
        <v>410400</v>
      </c>
      <c r="C9" s="5"/>
      <c r="D9" s="8">
        <v>7</v>
      </c>
      <c r="E9" s="9">
        <f t="shared" si="3"/>
        <v>239003.16984627693</v>
      </c>
      <c r="F9" s="9">
        <f t="shared" si="0"/>
        <v>7313.1561585982508</v>
      </c>
      <c r="G9" s="9">
        <f t="shared" si="1"/>
        <v>1394.1851574366142</v>
      </c>
      <c r="H9" s="9">
        <f t="shared" si="2"/>
        <v>231690.01368767867</v>
      </c>
    </row>
    <row r="10" spans="1:8">
      <c r="A10" s="2"/>
      <c r="B10" s="11"/>
      <c r="D10" s="8">
        <v>8</v>
      </c>
      <c r="E10" s="9">
        <f t="shared" si="3"/>
        <v>231690.01368767867</v>
      </c>
      <c r="F10" s="9">
        <f t="shared" si="0"/>
        <v>7355.8162361900731</v>
      </c>
      <c r="G10" s="9">
        <f t="shared" si="1"/>
        <v>1351.5250798447917</v>
      </c>
      <c r="H10" s="9">
        <f t="shared" si="2"/>
        <v>224334.19745148861</v>
      </c>
    </row>
    <row r="11" spans="1:8">
      <c r="A11" s="2" t="s">
        <v>13</v>
      </c>
      <c r="B11" s="9">
        <f>+B9-B7</f>
        <v>96935.712622743973</v>
      </c>
      <c r="D11" s="8">
        <v>9</v>
      </c>
      <c r="E11" s="9">
        <f t="shared" si="3"/>
        <v>224334.19745148861</v>
      </c>
      <c r="F11" s="9">
        <f t="shared" si="0"/>
        <v>7398.7251642345163</v>
      </c>
      <c r="G11" s="9">
        <f t="shared" si="1"/>
        <v>1308.6161518003487</v>
      </c>
      <c r="H11" s="9">
        <f t="shared" si="2"/>
        <v>216935.47228725409</v>
      </c>
    </row>
    <row r="12" spans="1:8">
      <c r="B12" s="11"/>
      <c r="D12" s="8">
        <v>10</v>
      </c>
      <c r="E12" s="9">
        <f t="shared" si="3"/>
        <v>216935.47228725409</v>
      </c>
      <c r="F12" s="9">
        <f t="shared" si="0"/>
        <v>7441.8843943592183</v>
      </c>
      <c r="G12" s="9">
        <f t="shared" si="1"/>
        <v>1265.4569216756468</v>
      </c>
      <c r="H12" s="9">
        <f t="shared" si="2"/>
        <v>209493.58789289487</v>
      </c>
    </row>
    <row r="13" spans="1:8">
      <c r="D13" s="8">
        <v>11</v>
      </c>
      <c r="E13" s="9">
        <f t="shared" si="3"/>
        <v>209493.58789289487</v>
      </c>
      <c r="F13" s="9">
        <f t="shared" si="0"/>
        <v>7485.2953866596463</v>
      </c>
      <c r="G13" s="9">
        <f t="shared" si="1"/>
        <v>1222.0459293752185</v>
      </c>
      <c r="H13" s="9">
        <f t="shared" si="2"/>
        <v>202008.29250623522</v>
      </c>
    </row>
    <row r="14" spans="1:8">
      <c r="D14" s="8">
        <v>12</v>
      </c>
      <c r="E14" s="9">
        <f t="shared" si="3"/>
        <v>202008.29250623522</v>
      </c>
      <c r="F14" s="9">
        <f t="shared" si="0"/>
        <v>7528.9596097484946</v>
      </c>
      <c r="G14" s="9">
        <f t="shared" si="1"/>
        <v>1178.38170628637</v>
      </c>
      <c r="H14" s="9">
        <f t="shared" si="2"/>
        <v>194479.33289648671</v>
      </c>
    </row>
    <row r="15" spans="1:8">
      <c r="D15" s="8">
        <v>13</v>
      </c>
      <c r="E15" s="9">
        <f t="shared" si="3"/>
        <v>194479.33289648671</v>
      </c>
      <c r="F15" s="9">
        <f t="shared" si="0"/>
        <v>7572.87854080536</v>
      </c>
      <c r="G15" s="9">
        <f t="shared" si="1"/>
        <v>1134.4627752295044</v>
      </c>
      <c r="H15" s="9">
        <f t="shared" si="2"/>
        <v>186906.45435568134</v>
      </c>
    </row>
    <row r="16" spans="1:8">
      <c r="D16" s="8">
        <v>14</v>
      </c>
      <c r="E16" s="9">
        <f t="shared" si="3"/>
        <v>186906.45435568134</v>
      </c>
      <c r="F16" s="9">
        <f t="shared" si="0"/>
        <v>7617.0536656267268</v>
      </c>
      <c r="G16" s="9">
        <f t="shared" si="1"/>
        <v>1090.2876504081382</v>
      </c>
      <c r="H16" s="9">
        <f t="shared" si="2"/>
        <v>179289.40069005461</v>
      </c>
    </row>
    <row r="17" spans="2:8">
      <c r="B17" s="12"/>
      <c r="D17" s="8">
        <v>15</v>
      </c>
      <c r="E17" s="9">
        <f t="shared" si="3"/>
        <v>179289.40069005461</v>
      </c>
      <c r="F17" s="9">
        <f t="shared" si="0"/>
        <v>7661.4864786762155</v>
      </c>
      <c r="G17" s="9">
        <f t="shared" si="1"/>
        <v>1045.8548373586486</v>
      </c>
      <c r="H17" s="9">
        <f t="shared" si="2"/>
        <v>171627.9142113784</v>
      </c>
    </row>
    <row r="18" spans="2:8">
      <c r="D18" s="8">
        <v>16</v>
      </c>
      <c r="E18" s="9">
        <f t="shared" si="3"/>
        <v>171627.9142113784</v>
      </c>
      <c r="F18" s="9">
        <f t="shared" si="0"/>
        <v>7706.1784831351588</v>
      </c>
      <c r="G18" s="9">
        <f t="shared" si="1"/>
        <v>1001.1628328997059</v>
      </c>
      <c r="H18" s="9">
        <f t="shared" si="2"/>
        <v>163921.73572824325</v>
      </c>
    </row>
    <row r="19" spans="2:8">
      <c r="B19" s="12"/>
      <c r="D19" s="8">
        <v>17</v>
      </c>
      <c r="E19" s="9">
        <f t="shared" si="3"/>
        <v>163921.73572824325</v>
      </c>
      <c r="F19" s="9">
        <f t="shared" si="0"/>
        <v>7751.1311909534479</v>
      </c>
      <c r="G19" s="9">
        <f t="shared" si="1"/>
        <v>956.21012508141666</v>
      </c>
      <c r="H19" s="9">
        <f t="shared" si="2"/>
        <v>156170.60453728979</v>
      </c>
    </row>
    <row r="20" spans="2:8">
      <c r="D20" s="8">
        <v>18</v>
      </c>
      <c r="E20" s="9">
        <f t="shared" si="3"/>
        <v>156170.60453728979</v>
      </c>
      <c r="F20" s="9">
        <f t="shared" si="0"/>
        <v>7796.3461229006771</v>
      </c>
      <c r="G20" s="9">
        <f t="shared" si="1"/>
        <v>910.99519313418716</v>
      </c>
      <c r="H20" s="9">
        <f t="shared" si="2"/>
        <v>148374.25841438913</v>
      </c>
    </row>
    <row r="21" spans="2:8">
      <c r="D21" s="8">
        <v>19</v>
      </c>
      <c r="E21" s="9">
        <f t="shared" si="3"/>
        <v>148374.25841438913</v>
      </c>
      <c r="F21" s="9">
        <f t="shared" si="0"/>
        <v>7841.8248086175972</v>
      </c>
      <c r="G21" s="9">
        <f t="shared" si="1"/>
        <v>865.51650741726746</v>
      </c>
      <c r="H21" s="9">
        <f t="shared" si="2"/>
        <v>140532.43360577154</v>
      </c>
    </row>
    <row r="22" spans="2:8">
      <c r="D22" s="8">
        <v>20</v>
      </c>
      <c r="E22" s="9">
        <f t="shared" si="3"/>
        <v>140532.43360577154</v>
      </c>
      <c r="F22" s="9">
        <f t="shared" si="0"/>
        <v>7887.5687866678672</v>
      </c>
      <c r="G22" s="9">
        <f t="shared" si="1"/>
        <v>819.77252936699699</v>
      </c>
      <c r="H22" s="9">
        <f t="shared" si="2"/>
        <v>132644.86481910368</v>
      </c>
    </row>
    <row r="23" spans="2:8">
      <c r="D23" s="8">
        <v>21</v>
      </c>
      <c r="E23" s="9">
        <f t="shared" si="3"/>
        <v>132644.86481910368</v>
      </c>
      <c r="F23" s="9">
        <f t="shared" si="0"/>
        <v>7933.5796045900961</v>
      </c>
      <c r="G23" s="9">
        <f t="shared" si="1"/>
        <v>773.76171144476859</v>
      </c>
      <c r="H23" s="9">
        <f t="shared" si="2"/>
        <v>124711.28521451358</v>
      </c>
    </row>
    <row r="24" spans="2:8">
      <c r="D24" s="8">
        <v>22</v>
      </c>
      <c r="E24" s="9">
        <f t="shared" si="3"/>
        <v>124711.28521451358</v>
      </c>
      <c r="F24" s="9">
        <f t="shared" si="0"/>
        <v>7979.8588189502061</v>
      </c>
      <c r="G24" s="9">
        <f t="shared" si="1"/>
        <v>727.48249708465858</v>
      </c>
      <c r="H24" s="9">
        <f t="shared" si="2"/>
        <v>116731.42639556338</v>
      </c>
    </row>
    <row r="25" spans="2:8">
      <c r="D25" s="8">
        <v>23</v>
      </c>
      <c r="E25" s="9">
        <f t="shared" si="3"/>
        <v>116731.42639556338</v>
      </c>
      <c r="F25" s="9">
        <f t="shared" si="0"/>
        <v>8026.4079953940827</v>
      </c>
      <c r="G25" s="9">
        <f t="shared" si="1"/>
        <v>680.93332064078186</v>
      </c>
      <c r="H25" s="9">
        <f t="shared" si="2"/>
        <v>108705.0184001693</v>
      </c>
    </row>
    <row r="26" spans="2:8">
      <c r="D26" s="8">
        <v>24</v>
      </c>
      <c r="E26" s="9">
        <f t="shared" si="3"/>
        <v>108705.0184001693</v>
      </c>
      <c r="F26" s="9">
        <f t="shared" si="0"/>
        <v>8073.228708700547</v>
      </c>
      <c r="G26" s="9">
        <f t="shared" si="1"/>
        <v>634.11260733431732</v>
      </c>
      <c r="H26" s="9">
        <f t="shared" si="2"/>
        <v>100631.78969146874</v>
      </c>
    </row>
    <row r="27" spans="2:8">
      <c r="D27" s="8">
        <v>25</v>
      </c>
      <c r="E27" s="9">
        <f t="shared" si="3"/>
        <v>100631.78969146874</v>
      </c>
      <c r="F27" s="9">
        <f t="shared" si="0"/>
        <v>8120.3225428346341</v>
      </c>
      <c r="G27" s="9">
        <f t="shared" si="1"/>
        <v>587.01877320023073</v>
      </c>
      <c r="H27" s="9">
        <f t="shared" si="2"/>
        <v>92511.46714863411</v>
      </c>
    </row>
    <row r="28" spans="2:8">
      <c r="D28" s="8">
        <v>26</v>
      </c>
      <c r="E28" s="9">
        <f t="shared" si="3"/>
        <v>92511.46714863411</v>
      </c>
      <c r="F28" s="9">
        <f t="shared" si="0"/>
        <v>8167.6910910011702</v>
      </c>
      <c r="G28" s="9">
        <f t="shared" si="1"/>
        <v>539.65022503369437</v>
      </c>
      <c r="H28" s="9">
        <f t="shared" si="2"/>
        <v>84343.776057632946</v>
      </c>
    </row>
    <row r="29" spans="2:8">
      <c r="D29" s="8">
        <v>27</v>
      </c>
      <c r="E29" s="9">
        <f t="shared" si="3"/>
        <v>84343.776057632946</v>
      </c>
      <c r="F29" s="9">
        <f t="shared" si="0"/>
        <v>8215.3359556986761</v>
      </c>
      <c r="G29" s="9">
        <f t="shared" si="1"/>
        <v>492.0053603361884</v>
      </c>
      <c r="H29" s="9">
        <f t="shared" si="2"/>
        <v>76128.440101934277</v>
      </c>
    </row>
    <row r="30" spans="2:8">
      <c r="D30" s="8">
        <v>28</v>
      </c>
      <c r="E30" s="9">
        <f t="shared" si="3"/>
        <v>76128.440101934277</v>
      </c>
      <c r="F30" s="9">
        <f t="shared" si="0"/>
        <v>8263.2587487735855</v>
      </c>
      <c r="G30" s="9">
        <f t="shared" si="1"/>
        <v>444.08256726127871</v>
      </c>
      <c r="H30" s="9">
        <f t="shared" si="2"/>
        <v>67865.181353160689</v>
      </c>
    </row>
    <row r="31" spans="2:8">
      <c r="D31" s="8">
        <v>29</v>
      </c>
      <c r="E31" s="9">
        <f t="shared" si="3"/>
        <v>67865.181353160689</v>
      </c>
      <c r="F31" s="9">
        <f t="shared" si="0"/>
        <v>8311.4610914747664</v>
      </c>
      <c r="G31" s="9">
        <f t="shared" si="1"/>
        <v>395.88022456009901</v>
      </c>
      <c r="H31" s="9">
        <f t="shared" si="2"/>
        <v>59553.720261685921</v>
      </c>
    </row>
    <row r="32" spans="2:8">
      <c r="D32" s="8">
        <v>30</v>
      </c>
      <c r="E32" s="9">
        <f t="shared" si="3"/>
        <v>59553.720261685921</v>
      </c>
      <c r="F32" s="9">
        <f t="shared" si="0"/>
        <v>8359.9446145083693</v>
      </c>
      <c r="G32" s="9">
        <f t="shared" si="1"/>
        <v>347.39670152649603</v>
      </c>
      <c r="H32" s="9">
        <f t="shared" si="2"/>
        <v>51193.77564717755</v>
      </c>
    </row>
    <row r="33" spans="4:8">
      <c r="D33" s="8">
        <v>31</v>
      </c>
      <c r="E33" s="9">
        <f t="shared" si="3"/>
        <v>51193.77564717755</v>
      </c>
      <c r="F33" s="9">
        <f t="shared" si="0"/>
        <v>8408.710958093001</v>
      </c>
      <c r="G33" s="9">
        <f t="shared" si="1"/>
        <v>298.63035794186391</v>
      </c>
      <c r="H33" s="9">
        <f t="shared" si="2"/>
        <v>42785.064689084553</v>
      </c>
    </row>
    <row r="34" spans="4:8">
      <c r="D34" s="8">
        <v>32</v>
      </c>
      <c r="E34" s="9">
        <f t="shared" si="3"/>
        <v>42785.064689084553</v>
      </c>
      <c r="F34" s="9">
        <f t="shared" si="0"/>
        <v>8457.7617720152084</v>
      </c>
      <c r="G34" s="9">
        <f t="shared" si="1"/>
        <v>249.57954401965574</v>
      </c>
      <c r="H34" s="9">
        <f t="shared" si="2"/>
        <v>34327.302917069348</v>
      </c>
    </row>
    <row r="35" spans="4:8">
      <c r="D35" s="8">
        <v>33</v>
      </c>
      <c r="E35" s="9">
        <f t="shared" si="3"/>
        <v>34327.302917069348</v>
      </c>
      <c r="F35" s="9">
        <f t="shared" si="0"/>
        <v>8507.0987156852971</v>
      </c>
      <c r="G35" s="9">
        <f t="shared" si="1"/>
        <v>200.2426003495668</v>
      </c>
      <c r="H35" s="9">
        <f t="shared" si="2"/>
        <v>25820.204201384051</v>
      </c>
    </row>
    <row r="36" spans="4:8">
      <c r="D36" s="8">
        <v>34</v>
      </c>
      <c r="E36" s="9">
        <f t="shared" si="3"/>
        <v>25820.204201384051</v>
      </c>
      <c r="F36" s="9">
        <f t="shared" si="0"/>
        <v>8556.7234581934626</v>
      </c>
      <c r="G36" s="9">
        <f t="shared" si="1"/>
        <v>150.6178578414025</v>
      </c>
      <c r="H36" s="9">
        <f t="shared" si="2"/>
        <v>17263.480743190587</v>
      </c>
    </row>
    <row r="37" spans="4:8">
      <c r="D37" s="8">
        <v>35</v>
      </c>
      <c r="E37" s="9">
        <f t="shared" si="3"/>
        <v>17263.480743190587</v>
      </c>
      <c r="F37" s="9">
        <f t="shared" si="0"/>
        <v>8606.6376783662581</v>
      </c>
      <c r="G37" s="9">
        <f t="shared" si="1"/>
        <v>100.70363766860653</v>
      </c>
      <c r="H37" s="9">
        <f t="shared" si="2"/>
        <v>8656.8430648243284</v>
      </c>
    </row>
    <row r="38" spans="4:8">
      <c r="D38" s="8">
        <v>36</v>
      </c>
      <c r="E38" s="9">
        <f t="shared" si="3"/>
        <v>8656.8430648243284</v>
      </c>
      <c r="F38" s="9">
        <f t="shared" si="0"/>
        <v>8656.8430648233934</v>
      </c>
      <c r="G38" s="9">
        <f t="shared" si="1"/>
        <v>50.498251211470297</v>
      </c>
      <c r="H38" s="9">
        <f t="shared" si="2"/>
        <v>9.3496055342257023E-10</v>
      </c>
    </row>
    <row r="39" spans="4:8">
      <c r="D39" s="8"/>
      <c r="G39" s="9">
        <f>SUM(G3:G38)</f>
        <v>31464.287377256034</v>
      </c>
    </row>
  </sheetData>
  <mergeCells count="2">
    <mergeCell ref="A1:C1"/>
    <mergeCell ref="D1:H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Půjčka na nábytek</vt:lpstr>
    </vt:vector>
  </TitlesOfParts>
  <Company>OPF SU Karvina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Půjčka na nábytek</dc:title>
  <dc:creator>Kateřina Slaninová</dc:creator>
  <cp:lastModifiedBy>Ing. Kateřina Slaninová</cp:lastModifiedBy>
  <cp:lastPrinted>2008-08-28T18:27:57Z</cp:lastPrinted>
  <dcterms:created xsi:type="dcterms:W3CDTF">2008-08-27T08:45:43Z</dcterms:created>
  <dcterms:modified xsi:type="dcterms:W3CDTF">2008-08-28T18:28:20Z</dcterms:modified>
</cp:coreProperties>
</file>