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78680805-25CA-43A6-9276-08B52D117592}" xr6:coauthVersionLast="36" xr6:coauthVersionMax="36" xr10:uidLastSave="{00000000-0000-0000-0000-000000000000}"/>
  <bookViews>
    <workbookView xWindow="0" yWindow="0" windowWidth="11004" windowHeight="7764" xr2:uid="{00000000-000D-0000-FFFF-FFFF00000000}"/>
  </bookViews>
  <sheets>
    <sheet name="Bartletův test H-S" sheetId="1" r:id="rId1"/>
    <sheet name="odstranění H-S" sheetId="2" r:id="rId2"/>
    <sheet name="L-L model" sheetId="3" r:id="rId3"/>
  </sheets>
  <calcPr calcId="191029"/>
</workbook>
</file>

<file path=xl/calcChain.xml><?xml version="1.0" encoding="utf-8"?>
<calcChain xmlns="http://schemas.openxmlformats.org/spreadsheetml/2006/main">
  <c r="D31" i="3" l="1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2" i="3"/>
  <c r="E4" i="2"/>
  <c r="E5" i="2"/>
  <c r="D5" i="2" s="1"/>
  <c r="F5" i="2" s="1"/>
  <c r="E6" i="2"/>
  <c r="D6" i="2"/>
  <c r="F6" i="2" s="1"/>
  <c r="E7" i="2"/>
  <c r="D7" i="2" s="1"/>
  <c r="F7" i="2" s="1"/>
  <c r="E8" i="2"/>
  <c r="D8" i="2"/>
  <c r="F8" i="2" s="1"/>
  <c r="E9" i="2"/>
  <c r="D9" i="2" s="1"/>
  <c r="F9" i="2" s="1"/>
  <c r="E10" i="2"/>
  <c r="D10" i="2"/>
  <c r="F10" i="2" s="1"/>
  <c r="E11" i="2"/>
  <c r="D11" i="2" s="1"/>
  <c r="F11" i="2" s="1"/>
  <c r="E12" i="2"/>
  <c r="D12" i="2"/>
  <c r="F12" i="2" s="1"/>
  <c r="E13" i="2"/>
  <c r="D13" i="2" s="1"/>
  <c r="F13" i="2" s="1"/>
  <c r="E14" i="2"/>
  <c r="D14" i="2"/>
  <c r="F14" i="2" s="1"/>
  <c r="E15" i="2"/>
  <c r="D15" i="2" s="1"/>
  <c r="F15" i="2" s="1"/>
  <c r="E16" i="2"/>
  <c r="D16" i="2"/>
  <c r="F16" i="2" s="1"/>
  <c r="E17" i="2"/>
  <c r="D17" i="2" s="1"/>
  <c r="F17" i="2" s="1"/>
  <c r="E18" i="2"/>
  <c r="D18" i="2"/>
  <c r="F18" i="2" s="1"/>
  <c r="E19" i="2"/>
  <c r="D19" i="2" s="1"/>
  <c r="F19" i="2" s="1"/>
  <c r="E20" i="2"/>
  <c r="D20" i="2"/>
  <c r="F20" i="2" s="1"/>
  <c r="E21" i="2"/>
  <c r="D21" i="2" s="1"/>
  <c r="F21" i="2" s="1"/>
  <c r="E22" i="2"/>
  <c r="D22" i="2"/>
  <c r="F22" i="2" s="1"/>
  <c r="E23" i="2"/>
  <c r="D23" i="2" s="1"/>
  <c r="F23" i="2" s="1"/>
  <c r="E24" i="2"/>
  <c r="D24" i="2"/>
  <c r="F24" i="2" s="1"/>
  <c r="E25" i="2"/>
  <c r="D25" i="2" s="1"/>
  <c r="F25" i="2" s="1"/>
  <c r="E26" i="2"/>
  <c r="D26" i="2"/>
  <c r="F26" i="2" s="1"/>
  <c r="E27" i="2"/>
  <c r="D27" i="2" s="1"/>
  <c r="F27" i="2" s="1"/>
  <c r="E28" i="2"/>
  <c r="D28" i="2"/>
  <c r="F28" i="2" s="1"/>
  <c r="E29" i="2"/>
  <c r="D29" i="2" s="1"/>
  <c r="F29" i="2" s="1"/>
  <c r="E30" i="2"/>
  <c r="D30" i="2"/>
  <c r="F30" i="2" s="1"/>
  <c r="E31" i="2"/>
  <c r="D31" i="2" s="1"/>
  <c r="F31" i="2" s="1"/>
  <c r="E32" i="2"/>
  <c r="D32" i="2"/>
  <c r="F32" i="2" s="1"/>
  <c r="E33" i="2"/>
  <c r="D33" i="2" s="1"/>
  <c r="F33" i="2" s="1"/>
  <c r="D4" i="2"/>
  <c r="F4" i="2" s="1"/>
  <c r="H13" i="1"/>
  <c r="H11" i="1"/>
  <c r="H15" i="1"/>
  <c r="H17" i="1"/>
  <c r="H16" i="1"/>
  <c r="H19" i="1"/>
  <c r="H20" i="1"/>
  <c r="H18" i="1"/>
  <c r="H12" i="1"/>
  <c r="H14" i="1"/>
  <c r="H23" i="1"/>
  <c r="H22" i="1"/>
  <c r="H24" i="1"/>
  <c r="H21" i="1"/>
  <c r="H25" i="1"/>
  <c r="H32" i="1"/>
  <c r="H28" i="1"/>
  <c r="H34" i="1"/>
  <c r="H26" i="1"/>
  <c r="H31" i="1"/>
  <c r="H30" i="1"/>
  <c r="H35" i="1"/>
  <c r="H37" i="1"/>
  <c r="H27" i="1"/>
  <c r="H29" i="1"/>
  <c r="H38" i="1"/>
  <c r="H39" i="1"/>
  <c r="H33" i="1"/>
  <c r="H36" i="1"/>
  <c r="H10" i="1"/>
  <c r="I13" i="1"/>
  <c r="I11" i="1"/>
  <c r="I15" i="1"/>
  <c r="I17" i="1"/>
  <c r="I16" i="1"/>
  <c r="I19" i="1"/>
  <c r="I20" i="1"/>
  <c r="I18" i="1"/>
  <c r="I12" i="1"/>
  <c r="I14" i="1"/>
  <c r="I23" i="1"/>
  <c r="I22" i="1"/>
  <c r="I24" i="1"/>
  <c r="I21" i="1"/>
  <c r="I25" i="1"/>
  <c r="I32" i="1"/>
  <c r="I28" i="1"/>
  <c r="I34" i="1"/>
  <c r="I26" i="1"/>
  <c r="I31" i="1"/>
  <c r="I30" i="1"/>
  <c r="I35" i="1"/>
  <c r="I37" i="1"/>
  <c r="I27" i="1"/>
  <c r="I29" i="1"/>
  <c r="I38" i="1"/>
  <c r="I39" i="1"/>
  <c r="I33" i="1"/>
  <c r="I36" i="1"/>
  <c r="I10" i="1"/>
  <c r="I40" i="1"/>
</calcChain>
</file>

<file path=xl/sharedStrings.xml><?xml version="1.0" encoding="utf-8"?>
<sst xmlns="http://schemas.openxmlformats.org/spreadsheetml/2006/main" count="126" uniqueCount="57">
  <si>
    <t>Y</t>
  </si>
  <si>
    <t>spotřební výdaje rodin (tis. Kč/rok)</t>
  </si>
  <si>
    <t>X</t>
  </si>
  <si>
    <t>příjmy rodin (tis. Kč/rok)</t>
  </si>
  <si>
    <t>č.rodiny</t>
  </si>
  <si>
    <t>Závislost spotřebních výdajů na příjmech rodin</t>
  </si>
  <si>
    <t>Pozorování</t>
  </si>
  <si>
    <t>Rozdíl</t>
  </si>
  <si>
    <t>F</t>
  </si>
  <si>
    <t>Průměr:</t>
  </si>
  <si>
    <t>Dvouvýběrový F-test pro rozptyl</t>
  </si>
  <si>
    <t>Soubor 1</t>
  </si>
  <si>
    <t>Soubor 2</t>
  </si>
  <si>
    <t>Stř. hodnota</t>
  </si>
  <si>
    <t>Rozptyl</t>
  </si>
  <si>
    <t>P(F&lt;=f) (1)</t>
  </si>
  <si>
    <t>F krit (1)</t>
  </si>
  <si>
    <t>Yreg</t>
  </si>
  <si>
    <t>Rovnost rozptylů zamítáme!</t>
  </si>
  <si>
    <t>přítomnost H-S</t>
  </si>
  <si>
    <t>Odstranění H-S</t>
  </si>
  <si>
    <t>odmX</t>
  </si>
  <si>
    <t>1/odmX</t>
  </si>
  <si>
    <t>Y/odmX</t>
  </si>
  <si>
    <t>VÝSLEDEK</t>
  </si>
  <si>
    <t>Regresní statistika</t>
  </si>
  <si>
    <t>Násobné R</t>
  </si>
  <si>
    <t>Hodnota spolehlivosti R</t>
  </si>
  <si>
    <t>Nastavená hodnota spolehlivosti R</t>
  </si>
  <si>
    <t>Chyba stř. hodnoty</t>
  </si>
  <si>
    <t>ANOVA</t>
  </si>
  <si>
    <t>Regrese</t>
  </si>
  <si>
    <t>Rezidua</t>
  </si>
  <si>
    <t>Celkem</t>
  </si>
  <si>
    <t>Hranice</t>
  </si>
  <si>
    <t>SS</t>
  </si>
  <si>
    <t>MS</t>
  </si>
  <si>
    <t>Významnost F</t>
  </si>
  <si>
    <t>Koeficienty</t>
  </si>
  <si>
    <t>t stat</t>
  </si>
  <si>
    <t>Hodnota P</t>
  </si>
  <si>
    <t>Dolní 95%</t>
  </si>
  <si>
    <t>Horní 95%</t>
  </si>
  <si>
    <t>Dolní 95,0%</t>
  </si>
  <si>
    <t>Horní 95,0%</t>
  </si>
  <si>
    <t>REZIDUA</t>
  </si>
  <si>
    <t>(v transformovaném modelu)</t>
  </si>
  <si>
    <t>Ho přijímáme - není přítomna H-S</t>
  </si>
  <si>
    <t>Uspořádaná data</t>
  </si>
  <si>
    <t>Původní data</t>
  </si>
  <si>
    <t>e</t>
  </si>
  <si>
    <r>
      <t>Y</t>
    </r>
    <r>
      <rPr>
        <i/>
        <sz val="16"/>
        <color indexed="8"/>
        <rFont val="Times New Roman"/>
        <family val="1"/>
        <charset val="238"/>
      </rPr>
      <t>i</t>
    </r>
    <r>
      <rPr>
        <sz val="24"/>
        <color indexed="8"/>
        <rFont val="Arial"/>
        <family val="2"/>
        <charset val="238"/>
      </rPr>
      <t xml:space="preserve"> = </t>
    </r>
    <r>
      <rPr>
        <i/>
        <sz val="24"/>
        <color indexed="8"/>
        <rFont val="Times New Roman"/>
        <family val="1"/>
        <charset val="238"/>
      </rPr>
      <t>B</t>
    </r>
    <r>
      <rPr>
        <sz val="16"/>
        <color indexed="8"/>
        <rFont val="Times New Roman"/>
        <family val="1"/>
        <charset val="238"/>
      </rPr>
      <t>0</t>
    </r>
    <r>
      <rPr>
        <sz val="24"/>
        <color indexed="8"/>
        <rFont val="Arial"/>
        <family val="2"/>
        <charset val="238"/>
      </rPr>
      <t xml:space="preserve"> + </t>
    </r>
    <r>
      <rPr>
        <i/>
        <sz val="24"/>
        <color indexed="8"/>
        <rFont val="Times New Roman"/>
        <family val="1"/>
        <charset val="238"/>
      </rPr>
      <t>B</t>
    </r>
    <r>
      <rPr>
        <sz val="16"/>
        <color indexed="8"/>
        <rFont val="Times New Roman"/>
        <family val="1"/>
        <charset val="238"/>
      </rPr>
      <t>1</t>
    </r>
    <r>
      <rPr>
        <i/>
        <sz val="24"/>
        <color indexed="8"/>
        <rFont val="Times New Roman"/>
        <family val="1"/>
        <charset val="238"/>
      </rPr>
      <t>X</t>
    </r>
    <r>
      <rPr>
        <i/>
        <sz val="16"/>
        <color indexed="8"/>
        <rFont val="Times New Roman"/>
        <family val="1"/>
        <charset val="238"/>
      </rPr>
      <t>i</t>
    </r>
    <r>
      <rPr>
        <sz val="24"/>
        <color indexed="8"/>
        <rFont val="Arial"/>
        <family val="2"/>
        <charset val="238"/>
      </rPr>
      <t xml:space="preserve"> + </t>
    </r>
    <r>
      <rPr>
        <i/>
        <sz val="24"/>
        <color indexed="8"/>
        <rFont val="Times New Roman"/>
        <family val="1"/>
        <charset val="238"/>
      </rPr>
      <t>e</t>
    </r>
    <r>
      <rPr>
        <i/>
        <sz val="16"/>
        <color indexed="8"/>
        <rFont val="Times New Roman"/>
        <family val="1"/>
        <charset val="238"/>
      </rPr>
      <t xml:space="preserve">i           </t>
    </r>
  </si>
  <si>
    <t>lnX</t>
  </si>
  <si>
    <t>t Stat</t>
  </si>
  <si>
    <t>Očekávané Y</t>
  </si>
  <si>
    <t>zamítáme</t>
  </si>
  <si>
    <t>heteroskedasticita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</si>
</sst>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3" x14ac:knownFonts="1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indexed="10"/>
      <name val="Arial"/>
      <family val="2"/>
      <charset val="238"/>
    </font>
    <font>
      <b/>
      <sz val="16"/>
      <name val="Arial"/>
      <family val="2"/>
      <charset val="238"/>
    </font>
    <font>
      <i/>
      <sz val="24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i/>
      <sz val="16"/>
      <color indexed="8"/>
      <name val="Times New Roman"/>
      <family val="1"/>
      <charset val="238"/>
    </font>
    <font>
      <sz val="24"/>
      <color indexed="8"/>
      <name val="Arial"/>
      <family val="2"/>
      <charset val="238"/>
    </font>
    <font>
      <i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2" borderId="0" xfId="0" applyFont="1" applyFill="1" applyAlignment="1">
      <alignment horizontal="center"/>
    </xf>
    <xf numFmtId="0" fontId="3" fillId="3" borderId="0" xfId="0" applyFont="1" applyFill="1"/>
    <xf numFmtId="0" fontId="3" fillId="4" borderId="0" xfId="0" applyFont="1" applyFill="1"/>
    <xf numFmtId="0" fontId="4" fillId="0" borderId="0" xfId="0" applyFont="1"/>
    <xf numFmtId="0" fontId="5" fillId="0" borderId="1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4" fillId="0" borderId="2" xfId="0" applyFont="1" applyFill="1" applyBorder="1" applyAlignment="1"/>
    <xf numFmtId="0" fontId="5" fillId="0" borderId="1" xfId="0" applyFont="1" applyFill="1" applyBorder="1" applyAlignment="1">
      <alignment horizontal="centerContinuous"/>
    </xf>
    <xf numFmtId="0" fontId="4" fillId="4" borderId="0" xfId="0" applyFont="1" applyFill="1" applyBorder="1" applyAlignment="1"/>
    <xf numFmtId="0" fontId="7" fillId="0" borderId="0" xfId="0" applyFont="1"/>
    <xf numFmtId="0" fontId="3" fillId="5" borderId="0" xfId="0" applyFont="1" applyFill="1" applyAlignment="1">
      <alignment horizontal="center"/>
    </xf>
    <xf numFmtId="0" fontId="3" fillId="6" borderId="0" xfId="0" applyFont="1" applyFill="1"/>
    <xf numFmtId="0" fontId="8" fillId="0" borderId="0" xfId="0" applyFont="1"/>
    <xf numFmtId="164" fontId="3" fillId="0" borderId="0" xfId="0" applyNumberFormat="1" applyFont="1"/>
    <xf numFmtId="0" fontId="0" fillId="0" borderId="0" xfId="0" applyFill="1" applyBorder="1" applyAlignment="1"/>
    <xf numFmtId="0" fontId="0" fillId="0" borderId="2" xfId="0" applyFill="1" applyBorder="1" applyAlignment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Continuous"/>
    </xf>
    <xf numFmtId="0" fontId="3" fillId="0" borderId="0" xfId="0" applyFont="1" applyFill="1" applyBorder="1" applyAlignment="1"/>
    <xf numFmtId="0" fontId="3" fillId="0" borderId="2" xfId="0" applyFont="1" applyFill="1" applyBorder="1" applyAlignment="1"/>
    <xf numFmtId="0" fontId="3" fillId="8" borderId="0" xfId="0" applyFont="1" applyFill="1" applyBorder="1" applyAlignment="1"/>
    <xf numFmtId="0" fontId="3" fillId="7" borderId="0" xfId="0" applyFont="1" applyFill="1" applyBorder="1" applyAlignment="1"/>
    <xf numFmtId="0" fontId="3" fillId="8" borderId="2" xfId="0" applyFont="1" applyFill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/>
              <a:t>Závislost spotřebních výdajů na příjmech rodin</a:t>
            </a:r>
          </a:p>
        </c:rich>
      </c:tx>
      <c:layout>
        <c:manualLayout>
          <c:xMode val="edge"/>
          <c:yMode val="edge"/>
          <c:x val="0.28432978809839149"/>
          <c:y val="3.1602708803611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544487663197686E-2"/>
          <c:y val="0.1489841986455982"/>
          <c:w val="0.88045303700922373"/>
          <c:h val="0.74943566591422117"/>
        </c:manualLayout>
      </c:layout>
      <c:scatterChart>
        <c:scatterStyle val="lineMarker"/>
        <c:varyColors val="0"/>
        <c:ser>
          <c:idx val="0"/>
          <c:order val="0"/>
          <c:tx>
            <c:strRef>
              <c:f>'Bartletův test H-S'!$G$9</c:f>
              <c:strCache>
                <c:ptCount val="1"/>
                <c:pt idx="0">
                  <c:v>Y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000000"/>
                </a:solidFill>
                <a:prstDash val="solid"/>
              </a:ln>
            </c:spPr>
            <c:trendlineType val="linear"/>
            <c:dispRSqr val="1"/>
            <c:dispEq val="1"/>
            <c:trendlineLbl>
              <c:layout>
                <c:manualLayout>
                  <c:x val="9.6575109916299043E-2"/>
                  <c:y val="-0.29491003240847719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cs-CZ"/>
                </a:p>
              </c:txPr>
            </c:trendlineLbl>
          </c:trendline>
          <c:xVal>
            <c:numRef>
              <c:f>'Bartletův test H-S'!$F$10:$F$39</c:f>
              <c:numCache>
                <c:formatCode>General</c:formatCode>
                <c:ptCount val="30"/>
                <c:pt idx="0">
                  <c:v>80</c:v>
                </c:pt>
                <c:pt idx="1">
                  <c:v>85</c:v>
                </c:pt>
                <c:pt idx="2">
                  <c:v>90</c:v>
                </c:pt>
                <c:pt idx="3">
                  <c:v>100</c:v>
                </c:pt>
                <c:pt idx="4">
                  <c:v>105</c:v>
                </c:pt>
                <c:pt idx="5">
                  <c:v>110</c:v>
                </c:pt>
                <c:pt idx="6">
                  <c:v>115</c:v>
                </c:pt>
                <c:pt idx="7">
                  <c:v>120</c:v>
                </c:pt>
                <c:pt idx="8">
                  <c:v>125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  <c:pt idx="12">
                  <c:v>150</c:v>
                </c:pt>
                <c:pt idx="13">
                  <c:v>160</c:v>
                </c:pt>
                <c:pt idx="14">
                  <c:v>165</c:v>
                </c:pt>
                <c:pt idx="15">
                  <c:v>180</c:v>
                </c:pt>
                <c:pt idx="16">
                  <c:v>185</c:v>
                </c:pt>
                <c:pt idx="17">
                  <c:v>190</c:v>
                </c:pt>
                <c:pt idx="18">
                  <c:v>200</c:v>
                </c:pt>
                <c:pt idx="19">
                  <c:v>205</c:v>
                </c:pt>
                <c:pt idx="20">
                  <c:v>210</c:v>
                </c:pt>
                <c:pt idx="21">
                  <c:v>220</c:v>
                </c:pt>
                <c:pt idx="22">
                  <c:v>225</c:v>
                </c:pt>
                <c:pt idx="23">
                  <c:v>230</c:v>
                </c:pt>
                <c:pt idx="24">
                  <c:v>240</c:v>
                </c:pt>
                <c:pt idx="25">
                  <c:v>245</c:v>
                </c:pt>
                <c:pt idx="26">
                  <c:v>250</c:v>
                </c:pt>
                <c:pt idx="27">
                  <c:v>260</c:v>
                </c:pt>
                <c:pt idx="28">
                  <c:v>265</c:v>
                </c:pt>
                <c:pt idx="29">
                  <c:v>270</c:v>
                </c:pt>
              </c:numCache>
            </c:numRef>
          </c:xVal>
          <c:yVal>
            <c:numRef>
              <c:f>'Bartletův test H-S'!$G$10:$G$39</c:f>
              <c:numCache>
                <c:formatCode>General</c:formatCode>
                <c:ptCount val="30"/>
                <c:pt idx="0">
                  <c:v>55</c:v>
                </c:pt>
                <c:pt idx="1">
                  <c:v>70</c:v>
                </c:pt>
                <c:pt idx="2">
                  <c:v>75</c:v>
                </c:pt>
                <c:pt idx="3">
                  <c:v>65</c:v>
                </c:pt>
                <c:pt idx="4">
                  <c:v>74</c:v>
                </c:pt>
                <c:pt idx="5">
                  <c:v>80</c:v>
                </c:pt>
                <c:pt idx="6">
                  <c:v>84</c:v>
                </c:pt>
                <c:pt idx="7">
                  <c:v>79</c:v>
                </c:pt>
                <c:pt idx="8">
                  <c:v>90</c:v>
                </c:pt>
                <c:pt idx="9">
                  <c:v>98</c:v>
                </c:pt>
                <c:pt idx="10">
                  <c:v>95</c:v>
                </c:pt>
                <c:pt idx="11">
                  <c:v>108</c:v>
                </c:pt>
                <c:pt idx="12">
                  <c:v>113</c:v>
                </c:pt>
                <c:pt idx="13">
                  <c:v>110</c:v>
                </c:pt>
                <c:pt idx="14">
                  <c:v>125</c:v>
                </c:pt>
                <c:pt idx="15">
                  <c:v>115</c:v>
                </c:pt>
                <c:pt idx="16">
                  <c:v>130</c:v>
                </c:pt>
                <c:pt idx="17">
                  <c:v>135</c:v>
                </c:pt>
                <c:pt idx="18">
                  <c:v>120</c:v>
                </c:pt>
                <c:pt idx="19">
                  <c:v>140</c:v>
                </c:pt>
                <c:pt idx="20">
                  <c:v>144</c:v>
                </c:pt>
                <c:pt idx="21">
                  <c:v>152</c:v>
                </c:pt>
                <c:pt idx="22">
                  <c:v>140</c:v>
                </c:pt>
                <c:pt idx="23">
                  <c:v>137</c:v>
                </c:pt>
                <c:pt idx="24">
                  <c:v>145</c:v>
                </c:pt>
                <c:pt idx="25">
                  <c:v>175</c:v>
                </c:pt>
                <c:pt idx="26">
                  <c:v>189</c:v>
                </c:pt>
                <c:pt idx="27">
                  <c:v>180</c:v>
                </c:pt>
                <c:pt idx="28">
                  <c:v>178</c:v>
                </c:pt>
                <c:pt idx="29">
                  <c:v>191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F8-4B4E-A442-AAF933F25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043264"/>
        <c:axId val="62044800"/>
      </c:scatterChart>
      <c:valAx>
        <c:axId val="6204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2044800"/>
        <c:crosses val="autoZero"/>
        <c:crossBetween val="midCat"/>
      </c:valAx>
      <c:valAx>
        <c:axId val="6204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62043264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lnX Graf porovnání hodnot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Y</c:v>
          </c:tx>
          <c:spPr>
            <a:ln w="28575">
              <a:noFill/>
            </a:ln>
          </c:spPr>
          <c:xVal>
            <c:numRef>
              <c:f>'L-L model'!$D$2:$D$31</c:f>
              <c:numCache>
                <c:formatCode>0.000</c:formatCode>
                <c:ptCount val="30"/>
                <c:pt idx="0">
                  <c:v>4.3820266346738812</c:v>
                </c:pt>
                <c:pt idx="1">
                  <c:v>4.6051701859880918</c:v>
                </c:pt>
                <c:pt idx="2">
                  <c:v>4.4426512564903167</c:v>
                </c:pt>
                <c:pt idx="3">
                  <c:v>4.7004803657924166</c:v>
                </c:pt>
                <c:pt idx="4">
                  <c:v>4.7874917427820458</c:v>
                </c:pt>
                <c:pt idx="5">
                  <c:v>4.7449321283632502</c:v>
                </c:pt>
                <c:pt idx="6">
                  <c:v>4.8675344504555822</c:v>
                </c:pt>
                <c:pt idx="7">
                  <c:v>4.9416424226093039</c:v>
                </c:pt>
                <c:pt idx="8">
                  <c:v>4.8283137373023015</c:v>
                </c:pt>
                <c:pt idx="9">
                  <c:v>4.499809670330265</c:v>
                </c:pt>
                <c:pt idx="10">
                  <c:v>4.6539603501575231</c:v>
                </c:pt>
                <c:pt idx="11">
                  <c:v>5.0751738152338266</c:v>
                </c:pt>
                <c:pt idx="12">
                  <c:v>5.0106352940962555</c:v>
                </c:pt>
                <c:pt idx="13">
                  <c:v>5.1059454739005803</c:v>
                </c:pt>
                <c:pt idx="14">
                  <c:v>4.9767337424205742</c:v>
                </c:pt>
                <c:pt idx="15">
                  <c:v>5.1929568508902104</c:v>
                </c:pt>
                <c:pt idx="16">
                  <c:v>5.4161004022044201</c:v>
                </c:pt>
                <c:pt idx="17">
                  <c:v>5.2983173665480363</c:v>
                </c:pt>
                <c:pt idx="18">
                  <c:v>5.4806389233419912</c:v>
                </c:pt>
                <c:pt idx="19">
                  <c:v>5.2203558250783244</c:v>
                </c:pt>
                <c:pt idx="20">
                  <c:v>5.393627546352362</c:v>
                </c:pt>
                <c:pt idx="21">
                  <c:v>5.3471075307174685</c:v>
                </c:pt>
                <c:pt idx="22">
                  <c:v>5.5012582105447274</c:v>
                </c:pt>
                <c:pt idx="23">
                  <c:v>5.5606816310155276</c:v>
                </c:pt>
                <c:pt idx="24">
                  <c:v>5.2470240721604862</c:v>
                </c:pt>
                <c:pt idx="25">
                  <c:v>5.3230099791384085</c:v>
                </c:pt>
                <c:pt idx="26">
                  <c:v>5.579729825986222</c:v>
                </c:pt>
                <c:pt idx="27">
                  <c:v>5.598421958998375</c:v>
                </c:pt>
                <c:pt idx="28">
                  <c:v>5.4380793089231956</c:v>
                </c:pt>
                <c:pt idx="29">
                  <c:v>5.521460917862246</c:v>
                </c:pt>
              </c:numCache>
            </c:numRef>
          </c:xVal>
          <c:yVal>
            <c:numRef>
              <c:f>'L-L model'!$C$2:$C$31</c:f>
              <c:numCache>
                <c:formatCode>General</c:formatCode>
                <c:ptCount val="30"/>
                <c:pt idx="0">
                  <c:v>55</c:v>
                </c:pt>
                <c:pt idx="1">
                  <c:v>65</c:v>
                </c:pt>
                <c:pt idx="2">
                  <c:v>70</c:v>
                </c:pt>
                <c:pt idx="3">
                  <c:v>80</c:v>
                </c:pt>
                <c:pt idx="4">
                  <c:v>79</c:v>
                </c:pt>
                <c:pt idx="5">
                  <c:v>84</c:v>
                </c:pt>
                <c:pt idx="6">
                  <c:v>98</c:v>
                </c:pt>
                <c:pt idx="7">
                  <c:v>95</c:v>
                </c:pt>
                <c:pt idx="8">
                  <c:v>90</c:v>
                </c:pt>
                <c:pt idx="9">
                  <c:v>75</c:v>
                </c:pt>
                <c:pt idx="10">
                  <c:v>74</c:v>
                </c:pt>
                <c:pt idx="11">
                  <c:v>110</c:v>
                </c:pt>
                <c:pt idx="12">
                  <c:v>113</c:v>
                </c:pt>
                <c:pt idx="13">
                  <c:v>125</c:v>
                </c:pt>
                <c:pt idx="14">
                  <c:v>108</c:v>
                </c:pt>
                <c:pt idx="15">
                  <c:v>115</c:v>
                </c:pt>
                <c:pt idx="16">
                  <c:v>140</c:v>
                </c:pt>
                <c:pt idx="17">
                  <c:v>120</c:v>
                </c:pt>
                <c:pt idx="18">
                  <c:v>145</c:v>
                </c:pt>
                <c:pt idx="19">
                  <c:v>130</c:v>
                </c:pt>
                <c:pt idx="20">
                  <c:v>152</c:v>
                </c:pt>
                <c:pt idx="21">
                  <c:v>144</c:v>
                </c:pt>
                <c:pt idx="22">
                  <c:v>175</c:v>
                </c:pt>
                <c:pt idx="23">
                  <c:v>180</c:v>
                </c:pt>
                <c:pt idx="24">
                  <c:v>135</c:v>
                </c:pt>
                <c:pt idx="25">
                  <c:v>140</c:v>
                </c:pt>
                <c:pt idx="26">
                  <c:v>178</c:v>
                </c:pt>
                <c:pt idx="27">
                  <c:v>191</c:v>
                </c:pt>
                <c:pt idx="28">
                  <c:v>137</c:v>
                </c:pt>
                <c:pt idx="29">
                  <c:v>189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03-44A9-B7B3-B0C098967364}"/>
            </c:ext>
          </c:extLst>
        </c:ser>
        <c:ser>
          <c:idx val="1"/>
          <c:order val="1"/>
          <c:tx>
            <c:v>Očekávané Y</c:v>
          </c:tx>
          <c:spPr>
            <a:ln w="28575">
              <a:noFill/>
            </a:ln>
          </c:spPr>
          <c:xVal>
            <c:numRef>
              <c:f>'L-L model'!$D$2:$D$31</c:f>
              <c:numCache>
                <c:formatCode>0.000</c:formatCode>
                <c:ptCount val="30"/>
                <c:pt idx="0">
                  <c:v>4.3820266346738812</c:v>
                </c:pt>
                <c:pt idx="1">
                  <c:v>4.6051701859880918</c:v>
                </c:pt>
                <c:pt idx="2">
                  <c:v>4.4426512564903167</c:v>
                </c:pt>
                <c:pt idx="3">
                  <c:v>4.7004803657924166</c:v>
                </c:pt>
                <c:pt idx="4">
                  <c:v>4.7874917427820458</c:v>
                </c:pt>
                <c:pt idx="5">
                  <c:v>4.7449321283632502</c:v>
                </c:pt>
                <c:pt idx="6">
                  <c:v>4.8675344504555822</c:v>
                </c:pt>
                <c:pt idx="7">
                  <c:v>4.9416424226093039</c:v>
                </c:pt>
                <c:pt idx="8">
                  <c:v>4.8283137373023015</c:v>
                </c:pt>
                <c:pt idx="9">
                  <c:v>4.499809670330265</c:v>
                </c:pt>
                <c:pt idx="10">
                  <c:v>4.6539603501575231</c:v>
                </c:pt>
                <c:pt idx="11">
                  <c:v>5.0751738152338266</c:v>
                </c:pt>
                <c:pt idx="12">
                  <c:v>5.0106352940962555</c:v>
                </c:pt>
                <c:pt idx="13">
                  <c:v>5.1059454739005803</c:v>
                </c:pt>
                <c:pt idx="14">
                  <c:v>4.9767337424205742</c:v>
                </c:pt>
                <c:pt idx="15">
                  <c:v>5.1929568508902104</c:v>
                </c:pt>
                <c:pt idx="16">
                  <c:v>5.4161004022044201</c:v>
                </c:pt>
                <c:pt idx="17">
                  <c:v>5.2983173665480363</c:v>
                </c:pt>
                <c:pt idx="18">
                  <c:v>5.4806389233419912</c:v>
                </c:pt>
                <c:pt idx="19">
                  <c:v>5.2203558250783244</c:v>
                </c:pt>
                <c:pt idx="20">
                  <c:v>5.393627546352362</c:v>
                </c:pt>
                <c:pt idx="21">
                  <c:v>5.3471075307174685</c:v>
                </c:pt>
                <c:pt idx="22">
                  <c:v>5.5012582105447274</c:v>
                </c:pt>
                <c:pt idx="23">
                  <c:v>5.5606816310155276</c:v>
                </c:pt>
                <c:pt idx="24">
                  <c:v>5.2470240721604862</c:v>
                </c:pt>
                <c:pt idx="25">
                  <c:v>5.3230099791384085</c:v>
                </c:pt>
                <c:pt idx="26">
                  <c:v>5.579729825986222</c:v>
                </c:pt>
                <c:pt idx="27">
                  <c:v>5.598421958998375</c:v>
                </c:pt>
                <c:pt idx="28">
                  <c:v>5.4380793089231956</c:v>
                </c:pt>
                <c:pt idx="29">
                  <c:v>5.521460917862246</c:v>
                </c:pt>
              </c:numCache>
            </c:numRef>
          </c:xVal>
          <c:yVal>
            <c:numRef>
              <c:f>'L-L model'!$I$25:$I$54</c:f>
              <c:numCache>
                <c:formatCode>General</c:formatCode>
                <c:ptCount val="30"/>
                <c:pt idx="0">
                  <c:v>48.121396581217027</c:v>
                </c:pt>
                <c:pt idx="1">
                  <c:v>54.241721071366044</c:v>
                </c:pt>
                <c:pt idx="2">
                  <c:v>60.012116490935853</c:v>
                </c:pt>
                <c:pt idx="3">
                  <c:v>70.64872790317412</c:v>
                </c:pt>
                <c:pt idx="4">
                  <c:v>75.574311398749956</c:v>
                </c:pt>
                <c:pt idx="5">
                  <c:v>80.270713329873672</c:v>
                </c:pt>
                <c:pt idx="6">
                  <c:v>84.758315939854924</c:v>
                </c:pt>
                <c:pt idx="7">
                  <c:v>89.054897800725826</c:v>
                </c:pt>
                <c:pt idx="8">
                  <c:v>93.176059225131041</c:v>
                </c:pt>
                <c:pt idx="9">
                  <c:v>97.135564192600498</c:v>
                </c:pt>
                <c:pt idx="10">
                  <c:v>104.61709270853993</c:v>
                </c:pt>
                <c:pt idx="11">
                  <c:v>108.15971710103292</c:v>
                </c:pt>
                <c:pt idx="12">
                  <c:v>111.58222912268275</c:v>
                </c:pt>
                <c:pt idx="13">
                  <c:v>118.09767911051574</c:v>
                </c:pt>
                <c:pt idx="14">
                  <c:v>121.2042145493823</c:v>
                </c:pt>
                <c:pt idx="15">
                  <c:v>129.98839902023451</c:v>
                </c:pt>
                <c:pt idx="16">
                  <c:v>132.75444700047967</c:v>
                </c:pt>
                <c:pt idx="17">
                  <c:v>135.44672483803072</c:v>
                </c:pt>
                <c:pt idx="18">
                  <c:v>140.62501043247278</c:v>
                </c:pt>
                <c:pt idx="19">
                  <c:v>143.11783920458799</c:v>
                </c:pt>
                <c:pt idx="20">
                  <c:v>145.55059392804867</c:v>
                </c:pt>
                <c:pt idx="21">
                  <c:v>150.24699585917244</c:v>
                </c:pt>
                <c:pt idx="22">
                  <c:v>152.51573034219155</c:v>
                </c:pt>
                <c:pt idx="23">
                  <c:v>154.73459846915364</c:v>
                </c:pt>
                <c:pt idx="24">
                  <c:v>159.03118033002454</c:v>
                </c:pt>
                <c:pt idx="25">
                  <c:v>161.11278883586283</c:v>
                </c:pt>
                <c:pt idx="26">
                  <c:v>163.1523417544297</c:v>
                </c:pt>
                <c:pt idx="27">
                  <c:v>167.11184672189927</c:v>
                </c:pt>
                <c:pt idx="28">
                  <c:v>169.03484649788572</c:v>
                </c:pt>
                <c:pt idx="29">
                  <c:v>170.92190023974331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803-44A9-B7B3-B0C098967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093824"/>
        <c:axId val="65335296"/>
      </c:scatterChart>
      <c:valAx>
        <c:axId val="86093824"/>
        <c:scaling>
          <c:orientation val="minMax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lnX</a:t>
                </a:r>
              </a:p>
            </c:rich>
          </c:tx>
          <c:overlay val="0"/>
        </c:title>
        <c:numFmt formatCode="0.000" sourceLinked="1"/>
        <c:majorTickMark val="out"/>
        <c:minorTickMark val="none"/>
        <c:tickLblPos val="nextTo"/>
        <c:crossAx val="65335296"/>
        <c:crosses val="autoZero"/>
        <c:crossBetween val="midCat"/>
      </c:valAx>
      <c:valAx>
        <c:axId val="6533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cs-CZ"/>
                  <a:t>Y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860938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561975</xdr:colOff>
      <xdr:row>8</xdr:row>
      <xdr:rowOff>9525</xdr:rowOff>
    </xdr:from>
    <xdr:to>
      <xdr:col>18</xdr:col>
      <xdr:colOff>0</xdr:colOff>
      <xdr:row>26</xdr:row>
      <xdr:rowOff>114300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22860</xdr:colOff>
          <xdr:row>2</xdr:row>
          <xdr:rowOff>7620</xdr:rowOff>
        </xdr:from>
        <xdr:to>
          <xdr:col>8</xdr:col>
          <xdr:colOff>1242060</xdr:colOff>
          <xdr:row>5</xdr:row>
          <xdr:rowOff>91440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</xdr:rowOff>
    </xdr:from>
    <xdr:to>
      <xdr:col>25</xdr:col>
      <xdr:colOff>0</xdr:colOff>
      <xdr:row>15</xdr:row>
      <xdr:rowOff>142875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160020</xdr:colOff>
          <xdr:row>0</xdr:row>
          <xdr:rowOff>68580</xdr:rowOff>
        </xdr:from>
        <xdr:to>
          <xdr:col>12</xdr:col>
          <xdr:colOff>502920</xdr:colOff>
          <xdr:row>2</xdr:row>
          <xdr:rowOff>7620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2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5"/>
  <sheetViews>
    <sheetView tabSelected="1" workbookViewId="0"/>
  </sheetViews>
  <sheetFormatPr defaultRowHeight="13.2" x14ac:dyDescent="0.25"/>
  <cols>
    <col min="4" max="4" width="11" customWidth="1"/>
    <col min="5" max="5" width="10.5546875" customWidth="1"/>
    <col min="12" max="12" width="15.6640625" customWidth="1"/>
    <col min="13" max="13" width="11.5546875" customWidth="1"/>
    <col min="14" max="14" width="14.6640625" customWidth="1"/>
  </cols>
  <sheetData>
    <row r="1" spans="1:12" ht="17.399999999999999" x14ac:dyDescent="0.3">
      <c r="A1" s="1" t="s">
        <v>5</v>
      </c>
      <c r="E1" s="2"/>
      <c r="F1" s="2"/>
      <c r="G1" s="2"/>
      <c r="H1" s="2"/>
      <c r="I1" s="2"/>
      <c r="J1" s="2"/>
    </row>
    <row r="2" spans="1:12" ht="17.399999999999999" x14ac:dyDescent="0.3">
      <c r="D2" s="1"/>
      <c r="E2" s="2"/>
      <c r="F2" s="2"/>
      <c r="G2" s="2"/>
      <c r="H2" s="2"/>
      <c r="I2" s="2"/>
      <c r="J2" s="2"/>
    </row>
    <row r="3" spans="1:12" ht="30.6" x14ac:dyDescent="0.55000000000000004">
      <c r="D3" s="2"/>
      <c r="E3" s="2" t="s">
        <v>0</v>
      </c>
      <c r="F3" s="2" t="s">
        <v>1</v>
      </c>
      <c r="G3" s="2"/>
      <c r="H3" s="2"/>
      <c r="I3" s="2"/>
      <c r="J3" s="2"/>
      <c r="L3" s="16" t="s">
        <v>51</v>
      </c>
    </row>
    <row r="4" spans="1:12" ht="17.399999999999999" x14ac:dyDescent="0.3">
      <c r="D4" s="2"/>
      <c r="E4" s="2" t="s">
        <v>2</v>
      </c>
      <c r="F4" s="2" t="s">
        <v>3</v>
      </c>
      <c r="G4" s="2"/>
      <c r="H4" s="2"/>
      <c r="I4" s="2"/>
      <c r="J4" s="2"/>
    </row>
    <row r="5" spans="1:12" ht="17.399999999999999" x14ac:dyDescent="0.3">
      <c r="D5" s="2"/>
      <c r="E5" s="2"/>
      <c r="F5" s="2"/>
      <c r="G5" s="2"/>
      <c r="H5" s="2"/>
      <c r="I5" s="2"/>
      <c r="J5" s="2"/>
    </row>
    <row r="6" spans="1:12" ht="17.399999999999999" x14ac:dyDescent="0.3">
      <c r="D6" s="2"/>
      <c r="E6" s="2"/>
      <c r="F6" s="2"/>
      <c r="G6" s="2"/>
      <c r="H6" s="2"/>
      <c r="I6" s="2"/>
      <c r="J6" s="2"/>
    </row>
    <row r="7" spans="1:12" ht="17.399999999999999" x14ac:dyDescent="0.3">
      <c r="D7" s="2"/>
      <c r="E7" s="2"/>
      <c r="F7" s="2"/>
      <c r="G7" s="2"/>
      <c r="H7" s="2"/>
      <c r="I7" s="2"/>
      <c r="J7" s="2"/>
    </row>
    <row r="8" spans="1:12" ht="17.399999999999999" x14ac:dyDescent="0.3">
      <c r="A8" s="2" t="s">
        <v>49</v>
      </c>
      <c r="D8" s="2"/>
      <c r="E8" s="2" t="s">
        <v>48</v>
      </c>
      <c r="F8" s="2"/>
      <c r="G8" s="2"/>
      <c r="H8" s="2"/>
      <c r="I8" s="2"/>
      <c r="J8" s="2"/>
    </row>
    <row r="9" spans="1:12" ht="17.399999999999999" x14ac:dyDescent="0.3">
      <c r="A9" s="3" t="s">
        <v>4</v>
      </c>
      <c r="B9" s="3" t="s">
        <v>2</v>
      </c>
      <c r="C9" s="3" t="s">
        <v>0</v>
      </c>
      <c r="E9" s="14" t="s">
        <v>4</v>
      </c>
      <c r="F9" s="14" t="s">
        <v>2</v>
      </c>
      <c r="G9" s="14" t="s">
        <v>0</v>
      </c>
      <c r="H9" s="14" t="s">
        <v>17</v>
      </c>
      <c r="I9" s="14" t="s">
        <v>50</v>
      </c>
      <c r="J9" s="2"/>
    </row>
    <row r="10" spans="1:12" ht="17.399999999999999" x14ac:dyDescent="0.3">
      <c r="A10" s="2">
        <v>1</v>
      </c>
      <c r="B10" s="2">
        <v>80</v>
      </c>
      <c r="C10" s="2">
        <v>55</v>
      </c>
      <c r="E10" s="2">
        <v>1</v>
      </c>
      <c r="F10" s="2">
        <v>80</v>
      </c>
      <c r="G10" s="2">
        <v>55</v>
      </c>
      <c r="H10" s="4">
        <f t="shared" ref="H10:H39" si="0">0.6378*F10+9.2903</f>
        <v>60.314300000000003</v>
      </c>
      <c r="I10" s="5">
        <f t="shared" ref="I10:I39" si="1">G10-H10</f>
        <v>-5.3143000000000029</v>
      </c>
      <c r="J10" s="2"/>
    </row>
    <row r="11" spans="1:12" ht="17.399999999999999" x14ac:dyDescent="0.3">
      <c r="A11" s="2">
        <v>2</v>
      </c>
      <c r="B11" s="2">
        <v>100</v>
      </c>
      <c r="C11" s="2">
        <v>65</v>
      </c>
      <c r="E11" s="2">
        <v>3</v>
      </c>
      <c r="F11" s="2">
        <v>85</v>
      </c>
      <c r="G11" s="2">
        <v>70</v>
      </c>
      <c r="H11" s="4">
        <f t="shared" si="0"/>
        <v>63.503300000000003</v>
      </c>
      <c r="I11" s="5">
        <f t="shared" si="1"/>
        <v>6.496699999999997</v>
      </c>
      <c r="J11" s="2"/>
    </row>
    <row r="12" spans="1:12" ht="17.399999999999999" x14ac:dyDescent="0.3">
      <c r="A12" s="2">
        <v>3</v>
      </c>
      <c r="B12" s="2">
        <v>85</v>
      </c>
      <c r="C12" s="2">
        <v>70</v>
      </c>
      <c r="E12" s="2">
        <v>10</v>
      </c>
      <c r="F12" s="2">
        <v>90</v>
      </c>
      <c r="G12" s="2">
        <v>75</v>
      </c>
      <c r="H12" s="4">
        <f t="shared" si="0"/>
        <v>66.692300000000003</v>
      </c>
      <c r="I12" s="5">
        <f t="shared" si="1"/>
        <v>8.307699999999997</v>
      </c>
      <c r="J12" s="2"/>
    </row>
    <row r="13" spans="1:12" ht="17.399999999999999" x14ac:dyDescent="0.3">
      <c r="A13" s="2">
        <v>4</v>
      </c>
      <c r="B13" s="2">
        <v>110</v>
      </c>
      <c r="C13" s="2">
        <v>80</v>
      </c>
      <c r="E13" s="2">
        <v>2</v>
      </c>
      <c r="F13" s="2">
        <v>100</v>
      </c>
      <c r="G13" s="2">
        <v>65</v>
      </c>
      <c r="H13" s="4">
        <f t="shared" si="0"/>
        <v>73.070300000000003</v>
      </c>
      <c r="I13" s="5">
        <f t="shared" si="1"/>
        <v>-8.0703000000000031</v>
      </c>
      <c r="J13" s="2"/>
    </row>
    <row r="14" spans="1:12" ht="17.399999999999999" x14ac:dyDescent="0.3">
      <c r="A14" s="2">
        <v>5</v>
      </c>
      <c r="B14" s="2">
        <v>120</v>
      </c>
      <c r="C14" s="2">
        <v>79</v>
      </c>
      <c r="E14" s="2">
        <v>11</v>
      </c>
      <c r="F14" s="2">
        <v>105</v>
      </c>
      <c r="G14" s="2">
        <v>74</v>
      </c>
      <c r="H14" s="4">
        <f t="shared" si="0"/>
        <v>76.25930000000001</v>
      </c>
      <c r="I14" s="5">
        <f t="shared" si="1"/>
        <v>-2.2593000000000103</v>
      </c>
      <c r="J14" s="2"/>
    </row>
    <row r="15" spans="1:12" ht="17.399999999999999" x14ac:dyDescent="0.3">
      <c r="A15" s="2">
        <v>6</v>
      </c>
      <c r="B15" s="2">
        <v>115</v>
      </c>
      <c r="C15" s="2">
        <v>84</v>
      </c>
      <c r="E15" s="2">
        <v>4</v>
      </c>
      <c r="F15" s="2">
        <v>110</v>
      </c>
      <c r="G15" s="2">
        <v>80</v>
      </c>
      <c r="H15" s="4">
        <f t="shared" si="0"/>
        <v>79.448300000000003</v>
      </c>
      <c r="I15" s="5">
        <f t="shared" si="1"/>
        <v>0.55169999999999675</v>
      </c>
      <c r="J15" s="2"/>
    </row>
    <row r="16" spans="1:12" ht="17.399999999999999" x14ac:dyDescent="0.3">
      <c r="A16" s="2">
        <v>7</v>
      </c>
      <c r="B16" s="2">
        <v>130</v>
      </c>
      <c r="C16" s="2">
        <v>98</v>
      </c>
      <c r="E16" s="2">
        <v>6</v>
      </c>
      <c r="F16" s="2">
        <v>115</v>
      </c>
      <c r="G16" s="2">
        <v>84</v>
      </c>
      <c r="H16" s="4">
        <f t="shared" si="0"/>
        <v>82.63730000000001</v>
      </c>
      <c r="I16" s="5">
        <f t="shared" si="1"/>
        <v>1.3626999999999896</v>
      </c>
      <c r="J16" s="2"/>
    </row>
    <row r="17" spans="1:14" ht="17.399999999999999" x14ac:dyDescent="0.3">
      <c r="A17" s="2">
        <v>8</v>
      </c>
      <c r="B17" s="2">
        <v>140</v>
      </c>
      <c r="C17" s="2">
        <v>95</v>
      </c>
      <c r="E17" s="2">
        <v>5</v>
      </c>
      <c r="F17" s="2">
        <v>120</v>
      </c>
      <c r="G17" s="2">
        <v>79</v>
      </c>
      <c r="H17" s="4">
        <f t="shared" si="0"/>
        <v>85.826300000000003</v>
      </c>
      <c r="I17" s="5">
        <f t="shared" si="1"/>
        <v>-6.8263000000000034</v>
      </c>
      <c r="J17" s="2"/>
    </row>
    <row r="18" spans="1:14" ht="17.399999999999999" x14ac:dyDescent="0.3">
      <c r="A18" s="2">
        <v>9</v>
      </c>
      <c r="B18" s="2">
        <v>125</v>
      </c>
      <c r="C18" s="2">
        <v>90</v>
      </c>
      <c r="E18" s="2">
        <v>9</v>
      </c>
      <c r="F18" s="2">
        <v>125</v>
      </c>
      <c r="G18" s="2">
        <v>90</v>
      </c>
      <c r="H18" s="4">
        <f t="shared" si="0"/>
        <v>89.015300000000011</v>
      </c>
      <c r="I18" s="5">
        <f t="shared" si="1"/>
        <v>0.98469999999998947</v>
      </c>
      <c r="J18" s="2"/>
    </row>
    <row r="19" spans="1:14" ht="17.399999999999999" x14ac:dyDescent="0.3">
      <c r="A19" s="2">
        <v>10</v>
      </c>
      <c r="B19" s="2">
        <v>90</v>
      </c>
      <c r="C19" s="2">
        <v>75</v>
      </c>
      <c r="E19" s="2">
        <v>7</v>
      </c>
      <c r="F19" s="2">
        <v>130</v>
      </c>
      <c r="G19" s="2">
        <v>98</v>
      </c>
      <c r="H19" s="4">
        <f t="shared" si="0"/>
        <v>92.204300000000003</v>
      </c>
      <c r="I19" s="5">
        <f t="shared" si="1"/>
        <v>5.7956999999999965</v>
      </c>
      <c r="J19" s="2"/>
    </row>
    <row r="20" spans="1:14" ht="17.399999999999999" x14ac:dyDescent="0.3">
      <c r="A20" s="2">
        <v>11</v>
      </c>
      <c r="B20" s="2">
        <v>105</v>
      </c>
      <c r="C20" s="2">
        <v>74</v>
      </c>
      <c r="E20" s="2">
        <v>8</v>
      </c>
      <c r="F20" s="2">
        <v>140</v>
      </c>
      <c r="G20" s="2">
        <v>95</v>
      </c>
      <c r="H20" s="4">
        <f t="shared" si="0"/>
        <v>98.582300000000004</v>
      </c>
      <c r="I20" s="5">
        <f t="shared" si="1"/>
        <v>-3.5823000000000036</v>
      </c>
      <c r="J20" s="2"/>
    </row>
    <row r="21" spans="1:14" ht="17.399999999999999" x14ac:dyDescent="0.3">
      <c r="A21" s="2">
        <v>12</v>
      </c>
      <c r="B21" s="2">
        <v>160</v>
      </c>
      <c r="C21" s="2">
        <v>110</v>
      </c>
      <c r="E21" s="2">
        <v>15</v>
      </c>
      <c r="F21" s="2">
        <v>145</v>
      </c>
      <c r="G21" s="2">
        <v>108</v>
      </c>
      <c r="H21" s="4">
        <f t="shared" si="0"/>
        <v>101.77130000000001</v>
      </c>
      <c r="I21" s="5">
        <f t="shared" si="1"/>
        <v>6.2286999999999892</v>
      </c>
      <c r="J21" s="2"/>
    </row>
    <row r="22" spans="1:14" ht="17.399999999999999" x14ac:dyDescent="0.3">
      <c r="A22" s="2">
        <v>13</v>
      </c>
      <c r="B22" s="2">
        <v>150</v>
      </c>
      <c r="C22" s="2">
        <v>113</v>
      </c>
      <c r="E22" s="2">
        <v>13</v>
      </c>
      <c r="F22" s="2">
        <v>150</v>
      </c>
      <c r="G22" s="2">
        <v>113</v>
      </c>
      <c r="H22" s="4">
        <f t="shared" si="0"/>
        <v>104.9603</v>
      </c>
      <c r="I22" s="5">
        <f t="shared" si="1"/>
        <v>8.0396999999999963</v>
      </c>
      <c r="J22" s="2"/>
    </row>
    <row r="23" spans="1:14" ht="17.399999999999999" x14ac:dyDescent="0.3">
      <c r="A23" s="2">
        <v>14</v>
      </c>
      <c r="B23" s="2">
        <v>165</v>
      </c>
      <c r="C23" s="2">
        <v>125</v>
      </c>
      <c r="E23" s="2">
        <v>12</v>
      </c>
      <c r="F23" s="2">
        <v>160</v>
      </c>
      <c r="G23" s="2">
        <v>110</v>
      </c>
      <c r="H23" s="4">
        <f t="shared" si="0"/>
        <v>111.3383</v>
      </c>
      <c r="I23" s="5">
        <f t="shared" si="1"/>
        <v>-1.3383000000000038</v>
      </c>
      <c r="J23" s="2"/>
    </row>
    <row r="24" spans="1:14" ht="17.399999999999999" x14ac:dyDescent="0.3">
      <c r="A24" s="2">
        <v>15</v>
      </c>
      <c r="B24" s="2">
        <v>145</v>
      </c>
      <c r="C24" s="2">
        <v>108</v>
      </c>
      <c r="E24" s="2">
        <v>14</v>
      </c>
      <c r="F24" s="2">
        <v>165</v>
      </c>
      <c r="G24" s="2">
        <v>125</v>
      </c>
      <c r="H24" s="4">
        <f t="shared" si="0"/>
        <v>114.52730000000001</v>
      </c>
      <c r="I24" s="5">
        <f t="shared" si="1"/>
        <v>10.472699999999989</v>
      </c>
      <c r="J24" s="2"/>
    </row>
    <row r="25" spans="1:14" ht="17.399999999999999" x14ac:dyDescent="0.3">
      <c r="A25" s="2">
        <v>16</v>
      </c>
      <c r="B25" s="2">
        <v>180</v>
      </c>
      <c r="C25" s="2">
        <v>115</v>
      </c>
      <c r="E25" s="2">
        <v>16</v>
      </c>
      <c r="F25" s="2">
        <v>180</v>
      </c>
      <c r="G25" s="2">
        <v>115</v>
      </c>
      <c r="H25" s="4">
        <f t="shared" si="0"/>
        <v>124.0943</v>
      </c>
      <c r="I25" s="15">
        <f t="shared" si="1"/>
        <v>-9.094300000000004</v>
      </c>
      <c r="J25" s="2"/>
    </row>
    <row r="26" spans="1:14" ht="17.399999999999999" x14ac:dyDescent="0.3">
      <c r="A26" s="2">
        <v>17</v>
      </c>
      <c r="B26" s="2">
        <v>225</v>
      </c>
      <c r="C26" s="2">
        <v>140</v>
      </c>
      <c r="E26" s="2">
        <v>20</v>
      </c>
      <c r="F26" s="2">
        <v>185</v>
      </c>
      <c r="G26" s="2">
        <v>130</v>
      </c>
      <c r="H26" s="4">
        <f t="shared" si="0"/>
        <v>127.28330000000001</v>
      </c>
      <c r="I26" s="15">
        <f t="shared" si="1"/>
        <v>2.7166999999999888</v>
      </c>
      <c r="J26" s="2"/>
    </row>
    <row r="27" spans="1:14" ht="17.399999999999999" x14ac:dyDescent="0.3">
      <c r="A27" s="2">
        <v>18</v>
      </c>
      <c r="B27" s="2">
        <v>200</v>
      </c>
      <c r="C27" s="2">
        <v>120</v>
      </c>
      <c r="E27" s="2">
        <v>25</v>
      </c>
      <c r="F27" s="2">
        <v>190</v>
      </c>
      <c r="G27" s="2">
        <v>135</v>
      </c>
      <c r="H27" s="4">
        <f t="shared" si="0"/>
        <v>130.47229999999999</v>
      </c>
      <c r="I27" s="15">
        <f t="shared" si="1"/>
        <v>4.52770000000001</v>
      </c>
      <c r="J27" s="2"/>
    </row>
    <row r="28" spans="1:14" ht="17.399999999999999" x14ac:dyDescent="0.3">
      <c r="A28" s="2">
        <v>19</v>
      </c>
      <c r="B28" s="2">
        <v>240</v>
      </c>
      <c r="C28" s="2">
        <v>145</v>
      </c>
      <c r="E28" s="2">
        <v>18</v>
      </c>
      <c r="F28" s="2">
        <v>200</v>
      </c>
      <c r="G28" s="2">
        <v>120</v>
      </c>
      <c r="H28" s="4">
        <f t="shared" si="0"/>
        <v>136.8503</v>
      </c>
      <c r="I28" s="15">
        <f t="shared" si="1"/>
        <v>-16.850300000000004</v>
      </c>
      <c r="J28" s="2"/>
      <c r="L28" s="6" t="s">
        <v>10</v>
      </c>
      <c r="M28" s="6"/>
      <c r="N28" s="6"/>
    </row>
    <row r="29" spans="1:14" ht="18" thickBot="1" x14ac:dyDescent="0.35">
      <c r="A29" s="2">
        <v>20</v>
      </c>
      <c r="B29" s="2">
        <v>185</v>
      </c>
      <c r="C29" s="2">
        <v>130</v>
      </c>
      <c r="E29" s="2">
        <v>26</v>
      </c>
      <c r="F29" s="2">
        <v>205</v>
      </c>
      <c r="G29" s="2">
        <v>140</v>
      </c>
      <c r="H29" s="4">
        <f t="shared" si="0"/>
        <v>140.0393</v>
      </c>
      <c r="I29" s="15">
        <f t="shared" si="1"/>
        <v>-3.9299999999997226E-2</v>
      </c>
      <c r="J29" s="2"/>
      <c r="L29" s="6"/>
      <c r="M29" s="6"/>
      <c r="N29" s="6"/>
    </row>
    <row r="30" spans="1:14" ht="18" x14ac:dyDescent="0.35">
      <c r="A30" s="2">
        <v>21</v>
      </c>
      <c r="B30" s="2">
        <v>220</v>
      </c>
      <c r="C30" s="2">
        <v>152</v>
      </c>
      <c r="E30" s="2">
        <v>22</v>
      </c>
      <c r="F30" s="2">
        <v>210</v>
      </c>
      <c r="G30" s="2">
        <v>144</v>
      </c>
      <c r="H30" s="4">
        <f t="shared" si="0"/>
        <v>143.22830000000002</v>
      </c>
      <c r="I30" s="15">
        <f t="shared" si="1"/>
        <v>0.7716999999999814</v>
      </c>
      <c r="J30" s="2"/>
      <c r="L30" s="7"/>
      <c r="M30" s="7" t="s">
        <v>11</v>
      </c>
      <c r="N30" s="7" t="s">
        <v>12</v>
      </c>
    </row>
    <row r="31" spans="1:14" ht="17.399999999999999" x14ac:dyDescent="0.3">
      <c r="A31" s="2">
        <v>22</v>
      </c>
      <c r="B31" s="2">
        <v>210</v>
      </c>
      <c r="C31" s="2">
        <v>144</v>
      </c>
      <c r="E31" s="2">
        <v>21</v>
      </c>
      <c r="F31" s="2">
        <v>220</v>
      </c>
      <c r="G31" s="2">
        <v>152</v>
      </c>
      <c r="H31" s="4">
        <f t="shared" si="0"/>
        <v>149.6063</v>
      </c>
      <c r="I31" s="15">
        <f t="shared" si="1"/>
        <v>2.3936999999999955</v>
      </c>
      <c r="J31" s="2"/>
      <c r="L31" s="8" t="s">
        <v>13</v>
      </c>
      <c r="M31" s="8">
        <v>1.389966666666661</v>
      </c>
      <c r="N31" s="8">
        <v>-1.395300000000006</v>
      </c>
    </row>
    <row r="32" spans="1:14" ht="17.399999999999999" x14ac:dyDescent="0.3">
      <c r="A32" s="2">
        <v>23</v>
      </c>
      <c r="B32" s="2">
        <v>245</v>
      </c>
      <c r="C32" s="2">
        <v>175</v>
      </c>
      <c r="E32" s="2">
        <v>17</v>
      </c>
      <c r="F32" s="2">
        <v>225</v>
      </c>
      <c r="G32" s="2">
        <v>140</v>
      </c>
      <c r="H32" s="4">
        <f t="shared" si="0"/>
        <v>152.7953</v>
      </c>
      <c r="I32" s="15">
        <f t="shared" si="1"/>
        <v>-12.795299999999997</v>
      </c>
      <c r="J32" s="2"/>
      <c r="L32" s="8" t="s">
        <v>14</v>
      </c>
      <c r="M32" s="8">
        <v>35.126796923809515</v>
      </c>
      <c r="N32" s="8">
        <v>129.37109214285712</v>
      </c>
    </row>
    <row r="33" spans="1:19" ht="17.399999999999999" x14ac:dyDescent="0.3">
      <c r="A33" s="2">
        <v>24</v>
      </c>
      <c r="B33" s="2">
        <v>260</v>
      </c>
      <c r="C33" s="2">
        <v>180</v>
      </c>
      <c r="E33" s="2">
        <v>29</v>
      </c>
      <c r="F33" s="2">
        <v>230</v>
      </c>
      <c r="G33" s="2">
        <v>137</v>
      </c>
      <c r="H33" s="4">
        <f t="shared" si="0"/>
        <v>155.98430000000002</v>
      </c>
      <c r="I33" s="15">
        <f t="shared" si="1"/>
        <v>-18.984300000000019</v>
      </c>
      <c r="J33" s="2"/>
      <c r="L33" s="8" t="s">
        <v>6</v>
      </c>
      <c r="M33" s="8">
        <v>15</v>
      </c>
      <c r="N33" s="8">
        <v>15</v>
      </c>
    </row>
    <row r="34" spans="1:19" ht="17.399999999999999" x14ac:dyDescent="0.3">
      <c r="A34" s="2">
        <v>25</v>
      </c>
      <c r="B34" s="2">
        <v>190</v>
      </c>
      <c r="C34" s="2">
        <v>135</v>
      </c>
      <c r="E34" s="2">
        <v>19</v>
      </c>
      <c r="F34" s="2">
        <v>240</v>
      </c>
      <c r="G34" s="2">
        <v>145</v>
      </c>
      <c r="H34" s="4">
        <f t="shared" si="0"/>
        <v>162.3623</v>
      </c>
      <c r="I34" s="15">
        <f t="shared" si="1"/>
        <v>-17.362300000000005</v>
      </c>
      <c r="J34" s="2"/>
      <c r="L34" s="8" t="s">
        <v>7</v>
      </c>
      <c r="M34" s="8">
        <v>14</v>
      </c>
      <c r="N34" s="8">
        <v>14</v>
      </c>
    </row>
    <row r="35" spans="1:19" ht="17.399999999999999" x14ac:dyDescent="0.3">
      <c r="A35" s="2">
        <v>26</v>
      </c>
      <c r="B35" s="2">
        <v>205</v>
      </c>
      <c r="C35" s="2">
        <v>140</v>
      </c>
      <c r="E35" s="2">
        <v>23</v>
      </c>
      <c r="F35" s="2">
        <v>245</v>
      </c>
      <c r="G35" s="2">
        <v>175</v>
      </c>
      <c r="H35" s="4">
        <f t="shared" si="0"/>
        <v>165.5513</v>
      </c>
      <c r="I35" s="15">
        <f t="shared" si="1"/>
        <v>9.4487000000000023</v>
      </c>
      <c r="J35" s="2"/>
      <c r="L35" s="8" t="s">
        <v>8</v>
      </c>
      <c r="M35" s="8">
        <v>0.27151967523796577</v>
      </c>
      <c r="N35" s="8"/>
    </row>
    <row r="36" spans="1:19" ht="17.399999999999999" x14ac:dyDescent="0.3">
      <c r="A36" s="2">
        <v>27</v>
      </c>
      <c r="B36" s="2">
        <v>265</v>
      </c>
      <c r="C36" s="2">
        <v>178</v>
      </c>
      <c r="E36" s="2">
        <v>30</v>
      </c>
      <c r="F36" s="2">
        <v>250</v>
      </c>
      <c r="G36" s="2">
        <v>189</v>
      </c>
      <c r="H36" s="4">
        <f t="shared" si="0"/>
        <v>168.74030000000002</v>
      </c>
      <c r="I36" s="15">
        <f t="shared" si="1"/>
        <v>20.259699999999981</v>
      </c>
      <c r="J36" s="2"/>
      <c r="L36" s="8" t="s">
        <v>15</v>
      </c>
      <c r="M36" s="9">
        <v>1.0177245145655878E-2</v>
      </c>
      <c r="N36" s="8"/>
      <c r="O36" s="8" t="s">
        <v>18</v>
      </c>
      <c r="S36" s="9" t="s">
        <v>19</v>
      </c>
    </row>
    <row r="37" spans="1:19" ht="18" thickBot="1" x14ac:dyDescent="0.35">
      <c r="A37" s="2">
        <v>28</v>
      </c>
      <c r="B37" s="2">
        <v>270</v>
      </c>
      <c r="C37" s="2">
        <v>191</v>
      </c>
      <c r="E37" s="2">
        <v>24</v>
      </c>
      <c r="F37" s="2">
        <v>260</v>
      </c>
      <c r="G37" s="2">
        <v>180</v>
      </c>
      <c r="H37" s="4">
        <f t="shared" si="0"/>
        <v>175.1183</v>
      </c>
      <c r="I37" s="15">
        <f t="shared" si="1"/>
        <v>4.881699999999995</v>
      </c>
      <c r="J37" s="2"/>
      <c r="L37" s="10" t="s">
        <v>16</v>
      </c>
      <c r="M37" s="10">
        <v>0.40262094293168493</v>
      </c>
      <c r="N37" s="10"/>
    </row>
    <row r="38" spans="1:19" ht="17.399999999999999" x14ac:dyDescent="0.3">
      <c r="A38" s="2">
        <v>29</v>
      </c>
      <c r="B38" s="2">
        <v>230</v>
      </c>
      <c r="C38" s="2">
        <v>137</v>
      </c>
      <c r="E38" s="2">
        <v>27</v>
      </c>
      <c r="F38" s="2">
        <v>265</v>
      </c>
      <c r="G38" s="2">
        <v>178</v>
      </c>
      <c r="H38" s="4">
        <f t="shared" si="0"/>
        <v>178.3073</v>
      </c>
      <c r="I38" s="15">
        <f t="shared" si="1"/>
        <v>-0.30729999999999791</v>
      </c>
      <c r="J38" s="2"/>
    </row>
    <row r="39" spans="1:19" ht="17.399999999999999" x14ac:dyDescent="0.3">
      <c r="A39" s="2">
        <v>30</v>
      </c>
      <c r="B39" s="2">
        <v>250</v>
      </c>
      <c r="C39" s="2">
        <v>189</v>
      </c>
      <c r="E39" s="2">
        <v>28</v>
      </c>
      <c r="F39" s="2">
        <v>270</v>
      </c>
      <c r="G39" s="2">
        <v>191</v>
      </c>
      <c r="H39" s="4">
        <f t="shared" si="0"/>
        <v>181.49630000000002</v>
      </c>
      <c r="I39" s="15">
        <f t="shared" si="1"/>
        <v>9.5036999999999807</v>
      </c>
      <c r="J39" s="2"/>
    </row>
    <row r="40" spans="1:19" ht="17.399999999999999" x14ac:dyDescent="0.3">
      <c r="D40" s="2"/>
      <c r="E40" s="2"/>
      <c r="F40" s="2"/>
      <c r="G40" s="2"/>
      <c r="H40" s="2" t="s">
        <v>9</v>
      </c>
      <c r="I40" s="2">
        <f>AVERAGE(I10:I39)</f>
        <v>-2.6666666666725308E-3</v>
      </c>
      <c r="J40" s="2"/>
    </row>
    <row r="41" spans="1:19" ht="17.399999999999999" x14ac:dyDescent="0.3">
      <c r="D41" s="2"/>
      <c r="E41" s="2"/>
      <c r="F41" s="2"/>
      <c r="G41" s="2"/>
      <c r="H41" s="2"/>
      <c r="I41" s="2"/>
      <c r="J41" s="2"/>
    </row>
    <row r="42" spans="1:19" ht="17.399999999999999" x14ac:dyDescent="0.3">
      <c r="D42" s="2"/>
      <c r="E42" s="2"/>
      <c r="F42" s="2"/>
      <c r="G42" s="2"/>
      <c r="H42" s="2"/>
      <c r="I42" s="2"/>
      <c r="J42" s="2"/>
    </row>
    <row r="43" spans="1:19" ht="17.399999999999999" x14ac:dyDescent="0.3">
      <c r="D43" s="2"/>
      <c r="E43" s="2"/>
      <c r="F43" s="2"/>
      <c r="G43" s="2"/>
      <c r="H43" s="2"/>
      <c r="I43" s="2"/>
      <c r="J43" s="2"/>
    </row>
    <row r="44" spans="1:19" ht="17.399999999999999" x14ac:dyDescent="0.3">
      <c r="D44" s="2"/>
      <c r="E44" s="2"/>
      <c r="F44" s="2"/>
      <c r="G44" s="2"/>
      <c r="H44" s="2"/>
      <c r="I44" s="2"/>
      <c r="J44" s="2"/>
    </row>
    <row r="45" spans="1:19" ht="17.399999999999999" x14ac:dyDescent="0.3">
      <c r="D45" s="2"/>
      <c r="E45" s="2"/>
      <c r="F45" s="2"/>
      <c r="G45" s="2"/>
      <c r="H45" s="2"/>
      <c r="I45" s="2"/>
      <c r="J45" s="2"/>
    </row>
  </sheetData>
  <phoneticPr fontId="1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1"/>
  <sheetViews>
    <sheetView workbookViewId="0"/>
  </sheetViews>
  <sheetFormatPr defaultRowHeight="13.2" x14ac:dyDescent="0.25"/>
  <cols>
    <col min="1" max="2" width="10.6640625" customWidth="1"/>
    <col min="3" max="3" width="12.33203125" customWidth="1"/>
    <col min="5" max="5" width="12.44140625" customWidth="1"/>
    <col min="6" max="6" width="14.33203125" customWidth="1"/>
    <col min="8" max="8" width="30.88671875" customWidth="1"/>
    <col min="9" max="9" width="24.44140625" customWidth="1"/>
    <col min="10" max="10" width="12.5546875" customWidth="1"/>
  </cols>
  <sheetData>
    <row r="1" spans="1:16" ht="21" x14ac:dyDescent="0.4">
      <c r="A1" s="13" t="s">
        <v>20</v>
      </c>
    </row>
    <row r="3" spans="1:16" ht="17.399999999999999" x14ac:dyDescent="0.3">
      <c r="A3" s="3" t="s">
        <v>4</v>
      </c>
      <c r="B3" s="3" t="s">
        <v>2</v>
      </c>
      <c r="C3" s="3" t="s">
        <v>0</v>
      </c>
      <c r="D3" s="14" t="s">
        <v>22</v>
      </c>
      <c r="E3" s="14" t="s">
        <v>21</v>
      </c>
      <c r="F3" s="14" t="s">
        <v>23</v>
      </c>
    </row>
    <row r="4" spans="1:16" ht="17.399999999999999" x14ac:dyDescent="0.3">
      <c r="A4" s="2">
        <v>1</v>
      </c>
      <c r="B4" s="2">
        <v>80</v>
      </c>
      <c r="C4" s="2">
        <v>55</v>
      </c>
      <c r="D4" s="6">
        <f>1/E4</f>
        <v>0.11180339887498948</v>
      </c>
      <c r="E4" s="6">
        <f>SQRT(B4)</f>
        <v>8.9442719099991592</v>
      </c>
      <c r="F4" s="6">
        <f>C4*D4</f>
        <v>6.1491869381244211</v>
      </c>
    </row>
    <row r="5" spans="1:16" ht="17.399999999999999" x14ac:dyDescent="0.3">
      <c r="A5" s="2">
        <v>2</v>
      </c>
      <c r="B5" s="2">
        <v>100</v>
      </c>
      <c r="C5" s="2">
        <v>65</v>
      </c>
      <c r="D5" s="6">
        <f t="shared" ref="D5:D33" si="0">1/E5</f>
        <v>0.1</v>
      </c>
      <c r="E5" s="6">
        <f t="shared" ref="E5:E33" si="1">SQRT(B5)</f>
        <v>10</v>
      </c>
      <c r="F5" s="6">
        <f t="shared" ref="F5:F33" si="2">C5*D5</f>
        <v>6.5</v>
      </c>
    </row>
    <row r="6" spans="1:16" ht="17.399999999999999" x14ac:dyDescent="0.3">
      <c r="A6" s="2">
        <v>3</v>
      </c>
      <c r="B6" s="2">
        <v>85</v>
      </c>
      <c r="C6" s="2">
        <v>70</v>
      </c>
      <c r="D6" s="6">
        <f t="shared" si="0"/>
        <v>0.10846522890932808</v>
      </c>
      <c r="E6" s="6">
        <f t="shared" si="1"/>
        <v>9.2195444572928871</v>
      </c>
      <c r="F6" s="6">
        <f t="shared" si="2"/>
        <v>7.5925660236529655</v>
      </c>
    </row>
    <row r="7" spans="1:16" ht="17.399999999999999" x14ac:dyDescent="0.3">
      <c r="A7" s="2">
        <v>4</v>
      </c>
      <c r="B7" s="2">
        <v>110</v>
      </c>
      <c r="C7" s="2">
        <v>80</v>
      </c>
      <c r="D7" s="6">
        <f t="shared" si="0"/>
        <v>9.5346258924559238E-2</v>
      </c>
      <c r="E7" s="6">
        <f t="shared" si="1"/>
        <v>10.488088481701515</v>
      </c>
      <c r="F7" s="6">
        <f t="shared" si="2"/>
        <v>7.6277007139647388</v>
      </c>
      <c r="H7" s="6" t="s">
        <v>24</v>
      </c>
      <c r="I7" s="6"/>
      <c r="J7" s="6"/>
      <c r="K7" s="6"/>
      <c r="L7" s="6"/>
      <c r="M7" s="6"/>
      <c r="N7" s="6"/>
      <c r="O7" s="6"/>
      <c r="P7" s="6"/>
    </row>
    <row r="8" spans="1:16" ht="18" thickBot="1" x14ac:dyDescent="0.35">
      <c r="A8" s="2">
        <v>5</v>
      </c>
      <c r="B8" s="2">
        <v>120</v>
      </c>
      <c r="C8" s="2">
        <v>79</v>
      </c>
      <c r="D8" s="6">
        <f t="shared" si="0"/>
        <v>9.1287092917527679E-2</v>
      </c>
      <c r="E8" s="6">
        <f t="shared" si="1"/>
        <v>10.954451150103322</v>
      </c>
      <c r="F8" s="6">
        <f t="shared" si="2"/>
        <v>7.211680340484687</v>
      </c>
      <c r="H8" s="6"/>
      <c r="I8" s="6"/>
      <c r="J8" s="6"/>
      <c r="K8" s="6"/>
      <c r="L8" s="6"/>
      <c r="M8" s="6"/>
      <c r="N8" s="6"/>
      <c r="O8" s="6"/>
      <c r="P8" s="6"/>
    </row>
    <row r="9" spans="1:16" ht="18" x14ac:dyDescent="0.35">
      <c r="A9" s="2">
        <v>6</v>
      </c>
      <c r="B9" s="2">
        <v>115</v>
      </c>
      <c r="C9" s="2">
        <v>84</v>
      </c>
      <c r="D9" s="6">
        <f t="shared" si="0"/>
        <v>9.3250480824031381E-2</v>
      </c>
      <c r="E9" s="6">
        <f t="shared" si="1"/>
        <v>10.723805294763608</v>
      </c>
      <c r="F9" s="6">
        <f t="shared" si="2"/>
        <v>7.8330403892186364</v>
      </c>
      <c r="H9" s="11" t="s">
        <v>25</v>
      </c>
      <c r="I9" s="11"/>
      <c r="J9" s="6"/>
      <c r="K9" s="6"/>
      <c r="L9" s="6"/>
      <c r="M9" s="6"/>
      <c r="N9" s="6"/>
      <c r="O9" s="6"/>
      <c r="P9" s="6"/>
    </row>
    <row r="10" spans="1:16" ht="17.399999999999999" x14ac:dyDescent="0.3">
      <c r="A10" s="2">
        <v>7</v>
      </c>
      <c r="B10" s="2">
        <v>130</v>
      </c>
      <c r="C10" s="2">
        <v>98</v>
      </c>
      <c r="D10" s="6">
        <f t="shared" si="0"/>
        <v>8.7705801930702931E-2</v>
      </c>
      <c r="E10" s="6">
        <f t="shared" si="1"/>
        <v>11.401754250991379</v>
      </c>
      <c r="F10" s="6">
        <f t="shared" si="2"/>
        <v>8.5951685892088872</v>
      </c>
      <c r="H10" s="8" t="s">
        <v>26</v>
      </c>
      <c r="I10" s="8">
        <v>0.9974990475269031</v>
      </c>
      <c r="J10" s="6"/>
      <c r="K10" s="6"/>
      <c r="L10" s="6"/>
      <c r="M10" s="6"/>
      <c r="N10" s="6"/>
      <c r="O10" s="6"/>
      <c r="P10" s="6"/>
    </row>
    <row r="11" spans="1:16" ht="17.399999999999999" x14ac:dyDescent="0.3">
      <c r="A11" s="2">
        <v>8</v>
      </c>
      <c r="B11" s="2">
        <v>140</v>
      </c>
      <c r="C11" s="2">
        <v>95</v>
      </c>
      <c r="D11" s="6">
        <f t="shared" si="0"/>
        <v>8.4515425472851652E-2</v>
      </c>
      <c r="E11" s="6">
        <f t="shared" si="1"/>
        <v>11.832159566199232</v>
      </c>
      <c r="F11" s="6">
        <f t="shared" si="2"/>
        <v>8.0289654199209064</v>
      </c>
      <c r="H11" s="8" t="s">
        <v>27</v>
      </c>
      <c r="I11" s="8">
        <v>0.99500434981707897</v>
      </c>
      <c r="J11" s="6"/>
      <c r="K11" s="6"/>
      <c r="L11" s="6"/>
      <c r="M11" s="6"/>
      <c r="N11" s="6"/>
      <c r="O11" s="6"/>
      <c r="P11" s="6"/>
    </row>
    <row r="12" spans="1:16" ht="17.399999999999999" x14ac:dyDescent="0.3">
      <c r="A12" s="2">
        <v>9</v>
      </c>
      <c r="B12" s="2">
        <v>125</v>
      </c>
      <c r="C12" s="2">
        <v>90</v>
      </c>
      <c r="D12" s="6">
        <f t="shared" si="0"/>
        <v>8.9442719099991588E-2</v>
      </c>
      <c r="E12" s="6">
        <f t="shared" si="1"/>
        <v>11.180339887498949</v>
      </c>
      <c r="F12" s="6">
        <f t="shared" si="2"/>
        <v>8.0498447189992426</v>
      </c>
      <c r="H12" s="8" t="s">
        <v>28</v>
      </c>
      <c r="I12" s="8">
        <v>0.95911164802483184</v>
      </c>
      <c r="J12" s="6"/>
      <c r="K12" s="6"/>
      <c r="L12" s="6"/>
      <c r="M12" s="6"/>
      <c r="N12" s="6"/>
      <c r="O12" s="6"/>
      <c r="P12" s="6"/>
    </row>
    <row r="13" spans="1:16" ht="17.399999999999999" x14ac:dyDescent="0.3">
      <c r="A13" s="2">
        <v>10</v>
      </c>
      <c r="B13" s="2">
        <v>90</v>
      </c>
      <c r="C13" s="2">
        <v>75</v>
      </c>
      <c r="D13" s="6">
        <f t="shared" si="0"/>
        <v>0.10540925533894598</v>
      </c>
      <c r="E13" s="6">
        <f t="shared" si="1"/>
        <v>9.4868329805051381</v>
      </c>
      <c r="F13" s="6">
        <f t="shared" si="2"/>
        <v>7.9056941504209481</v>
      </c>
      <c r="H13" s="8" t="s">
        <v>29</v>
      </c>
      <c r="I13" s="8">
        <v>0.66766887907519445</v>
      </c>
      <c r="J13" s="6"/>
      <c r="K13" s="6"/>
      <c r="L13" s="6"/>
      <c r="M13" s="6"/>
      <c r="N13" s="6"/>
      <c r="O13" s="6"/>
      <c r="P13" s="6"/>
    </row>
    <row r="14" spans="1:16" ht="18" thickBot="1" x14ac:dyDescent="0.35">
      <c r="A14" s="2">
        <v>11</v>
      </c>
      <c r="B14" s="2">
        <v>105</v>
      </c>
      <c r="C14" s="2">
        <v>74</v>
      </c>
      <c r="D14" s="6">
        <f t="shared" si="0"/>
        <v>9.7590007294853329E-2</v>
      </c>
      <c r="E14" s="6">
        <f t="shared" si="1"/>
        <v>10.246950765959598</v>
      </c>
      <c r="F14" s="6">
        <f t="shared" si="2"/>
        <v>7.2216605398191467</v>
      </c>
      <c r="H14" s="10" t="s">
        <v>6</v>
      </c>
      <c r="I14" s="10">
        <v>30</v>
      </c>
      <c r="J14" s="6"/>
      <c r="K14" s="6"/>
      <c r="L14" s="6"/>
      <c r="M14" s="6"/>
      <c r="N14" s="6"/>
      <c r="O14" s="6"/>
      <c r="P14" s="6"/>
    </row>
    <row r="15" spans="1:16" ht="17.399999999999999" x14ac:dyDescent="0.3">
      <c r="A15" s="2">
        <v>12</v>
      </c>
      <c r="B15" s="2">
        <v>160</v>
      </c>
      <c r="C15" s="2">
        <v>110</v>
      </c>
      <c r="D15" s="6">
        <f t="shared" si="0"/>
        <v>7.9056941504209485E-2</v>
      </c>
      <c r="E15" s="6">
        <f t="shared" si="1"/>
        <v>12.649110640673518</v>
      </c>
      <c r="F15" s="6">
        <f t="shared" si="2"/>
        <v>8.6962635654630436</v>
      </c>
      <c r="H15" s="6"/>
      <c r="I15" s="6"/>
      <c r="J15" s="6"/>
      <c r="K15" s="6"/>
      <c r="L15" s="6"/>
      <c r="M15" s="6"/>
      <c r="N15" s="6"/>
      <c r="O15" s="6"/>
      <c r="P15" s="6"/>
    </row>
    <row r="16" spans="1:16" ht="18" thickBot="1" x14ac:dyDescent="0.35">
      <c r="A16" s="2">
        <v>13</v>
      </c>
      <c r="B16" s="2">
        <v>150</v>
      </c>
      <c r="C16" s="2">
        <v>113</v>
      </c>
      <c r="D16" s="6">
        <f t="shared" si="0"/>
        <v>8.1649658092772609E-2</v>
      </c>
      <c r="E16" s="6">
        <f t="shared" si="1"/>
        <v>12.24744871391589</v>
      </c>
      <c r="F16" s="6">
        <f t="shared" si="2"/>
        <v>9.2264113644833046</v>
      </c>
      <c r="H16" s="6" t="s">
        <v>30</v>
      </c>
      <c r="I16" s="6"/>
      <c r="J16" s="6"/>
      <c r="K16" s="6"/>
      <c r="L16" s="6"/>
      <c r="M16" s="6"/>
      <c r="N16" s="6"/>
      <c r="O16" s="6"/>
      <c r="P16" s="6"/>
    </row>
    <row r="17" spans="1:16" ht="18" x14ac:dyDescent="0.35">
      <c r="A17" s="2">
        <v>14</v>
      </c>
      <c r="B17" s="2">
        <v>165</v>
      </c>
      <c r="C17" s="2">
        <v>125</v>
      </c>
      <c r="D17" s="6">
        <f t="shared" si="0"/>
        <v>7.7849894416152296E-2</v>
      </c>
      <c r="E17" s="6">
        <f t="shared" si="1"/>
        <v>12.845232578665129</v>
      </c>
      <c r="F17" s="6">
        <f t="shared" si="2"/>
        <v>9.731236802019037</v>
      </c>
      <c r="H17" s="7"/>
      <c r="I17" s="7" t="s">
        <v>7</v>
      </c>
      <c r="J17" s="7" t="s">
        <v>35</v>
      </c>
      <c r="K17" s="7" t="s">
        <v>36</v>
      </c>
      <c r="L17" s="7" t="s">
        <v>8</v>
      </c>
      <c r="M17" s="7" t="s">
        <v>37</v>
      </c>
      <c r="N17" s="6"/>
      <c r="O17" s="6"/>
      <c r="P17" s="6"/>
    </row>
    <row r="18" spans="1:16" ht="17.399999999999999" x14ac:dyDescent="0.3">
      <c r="A18" s="2">
        <v>15</v>
      </c>
      <c r="B18" s="2">
        <v>145</v>
      </c>
      <c r="C18" s="2">
        <v>108</v>
      </c>
      <c r="D18" s="6">
        <f t="shared" si="0"/>
        <v>8.3045479853739973E-2</v>
      </c>
      <c r="E18" s="6">
        <f t="shared" si="1"/>
        <v>12.041594578792296</v>
      </c>
      <c r="F18" s="6">
        <f t="shared" si="2"/>
        <v>8.9689118242039179</v>
      </c>
      <c r="H18" s="8" t="s">
        <v>31</v>
      </c>
      <c r="I18" s="8">
        <v>2</v>
      </c>
      <c r="J18" s="8">
        <v>2486.0694594457477</v>
      </c>
      <c r="K18" s="8">
        <v>1243.0347297228739</v>
      </c>
      <c r="L18" s="8">
        <v>2788.4380185511686</v>
      </c>
      <c r="M18" s="8">
        <v>5.2337840562100012E-32</v>
      </c>
      <c r="N18" s="6"/>
      <c r="O18" s="6"/>
      <c r="P18" s="6"/>
    </row>
    <row r="19" spans="1:16" ht="17.399999999999999" x14ac:dyDescent="0.3">
      <c r="A19" s="2">
        <v>16</v>
      </c>
      <c r="B19" s="2">
        <v>180</v>
      </c>
      <c r="C19" s="2">
        <v>115</v>
      </c>
      <c r="D19" s="6">
        <f t="shared" si="0"/>
        <v>7.4535599249992993E-2</v>
      </c>
      <c r="E19" s="6">
        <f t="shared" si="1"/>
        <v>13.416407864998739</v>
      </c>
      <c r="F19" s="6">
        <f t="shared" si="2"/>
        <v>8.5715939137491937</v>
      </c>
      <c r="H19" s="8" t="s">
        <v>32</v>
      </c>
      <c r="I19" s="8">
        <v>28</v>
      </c>
      <c r="J19" s="8">
        <v>12.481888498394746</v>
      </c>
      <c r="K19" s="8">
        <v>0.44578173208552663</v>
      </c>
      <c r="L19" s="8"/>
      <c r="M19" s="8"/>
      <c r="N19" s="6"/>
      <c r="O19" s="6"/>
      <c r="P19" s="6"/>
    </row>
    <row r="20" spans="1:16" ht="18" thickBot="1" x14ac:dyDescent="0.35">
      <c r="A20" s="2">
        <v>17</v>
      </c>
      <c r="B20" s="2">
        <v>225</v>
      </c>
      <c r="C20" s="2">
        <v>140</v>
      </c>
      <c r="D20" s="6">
        <f t="shared" si="0"/>
        <v>6.6666666666666666E-2</v>
      </c>
      <c r="E20" s="6">
        <f t="shared" si="1"/>
        <v>15</v>
      </c>
      <c r="F20" s="6">
        <f t="shared" si="2"/>
        <v>9.3333333333333339</v>
      </c>
      <c r="H20" s="10" t="s">
        <v>33</v>
      </c>
      <c r="I20" s="10">
        <v>30</v>
      </c>
      <c r="J20" s="10">
        <v>2498.5513479441424</v>
      </c>
      <c r="K20" s="10"/>
      <c r="L20" s="10"/>
      <c r="M20" s="10"/>
      <c r="N20" s="6"/>
      <c r="O20" s="6"/>
      <c r="P20" s="6"/>
    </row>
    <row r="21" spans="1:16" ht="18" thickBot="1" x14ac:dyDescent="0.35">
      <c r="A21" s="2">
        <v>18</v>
      </c>
      <c r="B21" s="2">
        <v>200</v>
      </c>
      <c r="C21" s="2">
        <v>120</v>
      </c>
      <c r="D21" s="6">
        <f t="shared" si="0"/>
        <v>7.0710678118654752E-2</v>
      </c>
      <c r="E21" s="6">
        <f t="shared" si="1"/>
        <v>14.142135623730951</v>
      </c>
      <c r="F21" s="6">
        <f t="shared" si="2"/>
        <v>8.4852813742385695</v>
      </c>
      <c r="H21" s="6"/>
      <c r="I21" s="6"/>
      <c r="J21" s="6"/>
      <c r="K21" s="6"/>
      <c r="L21" s="6"/>
      <c r="M21" s="6"/>
      <c r="N21" s="6"/>
      <c r="O21" s="6"/>
      <c r="P21" s="6"/>
    </row>
    <row r="22" spans="1:16" ht="18" x14ac:dyDescent="0.35">
      <c r="A22" s="2">
        <v>19</v>
      </c>
      <c r="B22" s="2">
        <v>240</v>
      </c>
      <c r="C22" s="2">
        <v>145</v>
      </c>
      <c r="D22" s="6">
        <f t="shared" si="0"/>
        <v>6.4549722436790274E-2</v>
      </c>
      <c r="E22" s="6">
        <f t="shared" si="1"/>
        <v>15.491933384829668</v>
      </c>
      <c r="F22" s="6">
        <f t="shared" si="2"/>
        <v>9.3597097533345899</v>
      </c>
      <c r="H22" s="7"/>
      <c r="I22" s="7" t="s">
        <v>38</v>
      </c>
      <c r="J22" s="7" t="s">
        <v>29</v>
      </c>
      <c r="K22" s="7" t="s">
        <v>39</v>
      </c>
      <c r="L22" s="7" t="s">
        <v>40</v>
      </c>
      <c r="M22" s="7" t="s">
        <v>41</v>
      </c>
      <c r="N22" s="7" t="s">
        <v>42</v>
      </c>
      <c r="O22" s="7" t="s">
        <v>43</v>
      </c>
      <c r="P22" s="7" t="s">
        <v>44</v>
      </c>
    </row>
    <row r="23" spans="1:16" ht="17.399999999999999" x14ac:dyDescent="0.3">
      <c r="A23" s="2">
        <v>20</v>
      </c>
      <c r="B23" s="2">
        <v>185</v>
      </c>
      <c r="C23" s="2">
        <v>130</v>
      </c>
      <c r="D23" s="6">
        <f t="shared" si="0"/>
        <v>7.3521462209380772E-2</v>
      </c>
      <c r="E23" s="6">
        <f t="shared" si="1"/>
        <v>13.601470508735444</v>
      </c>
      <c r="F23" s="6">
        <f t="shared" si="2"/>
        <v>9.5577900872194999</v>
      </c>
      <c r="H23" s="8" t="s">
        <v>34</v>
      </c>
      <c r="I23" s="8">
        <v>0</v>
      </c>
      <c r="J23" s="8" t="e">
        <v>#N/A</v>
      </c>
      <c r="K23" s="8" t="e">
        <v>#N/A</v>
      </c>
      <c r="L23" s="8" t="e">
        <v>#N/A</v>
      </c>
      <c r="M23" s="8" t="e">
        <v>#N/A</v>
      </c>
      <c r="N23" s="8" t="e">
        <v>#N/A</v>
      </c>
      <c r="O23" s="8" t="e">
        <v>#N/A</v>
      </c>
      <c r="P23" s="8" t="e">
        <v>#N/A</v>
      </c>
    </row>
    <row r="24" spans="1:16" ht="17.399999999999999" x14ac:dyDescent="0.3">
      <c r="A24" s="2">
        <v>21</v>
      </c>
      <c r="B24" s="2">
        <v>220</v>
      </c>
      <c r="C24" s="2">
        <v>152</v>
      </c>
      <c r="D24" s="6">
        <f t="shared" si="0"/>
        <v>6.7419986246324212E-2</v>
      </c>
      <c r="E24" s="6">
        <f t="shared" si="1"/>
        <v>14.832396974191326</v>
      </c>
      <c r="F24" s="6">
        <f t="shared" si="2"/>
        <v>10.24783790944128</v>
      </c>
      <c r="H24" s="8" t="s">
        <v>22</v>
      </c>
      <c r="I24" s="8">
        <v>10.025568571935311</v>
      </c>
      <c r="J24" s="8">
        <v>4.2867558359248576</v>
      </c>
      <c r="K24" s="8">
        <v>2.3387309554504445</v>
      </c>
      <c r="L24" s="8">
        <v>2.6715621602490865E-2</v>
      </c>
      <c r="M24" s="8">
        <v>1.244547418804185</v>
      </c>
      <c r="N24" s="8">
        <v>18.806589725066438</v>
      </c>
      <c r="O24" s="8">
        <v>1.244547418804185</v>
      </c>
      <c r="P24" s="8">
        <v>18.806589725066438</v>
      </c>
    </row>
    <row r="25" spans="1:16" ht="18" thickBot="1" x14ac:dyDescent="0.35">
      <c r="A25" s="2">
        <v>22</v>
      </c>
      <c r="B25" s="2">
        <v>210</v>
      </c>
      <c r="C25" s="2">
        <v>144</v>
      </c>
      <c r="D25" s="6">
        <f t="shared" si="0"/>
        <v>6.9006555934235422E-2</v>
      </c>
      <c r="E25" s="6">
        <f t="shared" si="1"/>
        <v>14.491376746189438</v>
      </c>
      <c r="F25" s="6">
        <f t="shared" si="2"/>
        <v>9.936944054529901</v>
      </c>
      <c r="H25" s="10" t="s">
        <v>21</v>
      </c>
      <c r="I25" s="10">
        <v>0.63353858380018091</v>
      </c>
      <c r="J25" s="10">
        <v>2.643149787567153E-2</v>
      </c>
      <c r="K25" s="10">
        <v>23.969076091722819</v>
      </c>
      <c r="L25" s="10">
        <v>3.3478089915991036E-20</v>
      </c>
      <c r="M25" s="10">
        <v>0.57939611550045833</v>
      </c>
      <c r="N25" s="10">
        <v>0.68768105209990349</v>
      </c>
      <c r="O25" s="10">
        <v>0.57939611550045833</v>
      </c>
      <c r="P25" s="10">
        <v>0.68768105209990349</v>
      </c>
    </row>
    <row r="26" spans="1:16" ht="17.399999999999999" x14ac:dyDescent="0.3">
      <c r="A26" s="2">
        <v>23</v>
      </c>
      <c r="B26" s="2">
        <v>245</v>
      </c>
      <c r="C26" s="2">
        <v>175</v>
      </c>
      <c r="D26" s="6">
        <f t="shared" si="0"/>
        <v>6.3887656499993992E-2</v>
      </c>
      <c r="E26" s="6">
        <f t="shared" si="1"/>
        <v>15.652475842498529</v>
      </c>
      <c r="F26" s="6">
        <f t="shared" si="2"/>
        <v>11.180339887498949</v>
      </c>
      <c r="H26" s="6"/>
      <c r="I26" s="6"/>
      <c r="J26" s="6"/>
      <c r="K26" s="6"/>
      <c r="L26" s="6"/>
      <c r="M26" s="6"/>
      <c r="N26" s="6"/>
      <c r="O26" s="6"/>
      <c r="P26" s="6"/>
    </row>
    <row r="27" spans="1:16" ht="17.399999999999999" x14ac:dyDescent="0.3">
      <c r="A27" s="2">
        <v>24</v>
      </c>
      <c r="B27" s="2">
        <v>260</v>
      </c>
      <c r="C27" s="2">
        <v>180</v>
      </c>
      <c r="D27" s="6">
        <f t="shared" si="0"/>
        <v>6.2017367294604234E-2</v>
      </c>
      <c r="E27" s="6">
        <f t="shared" si="1"/>
        <v>16.124515496597098</v>
      </c>
      <c r="F27" s="6">
        <f t="shared" si="2"/>
        <v>11.163126113028762</v>
      </c>
      <c r="H27" s="6"/>
      <c r="I27" s="6"/>
      <c r="J27" s="6"/>
      <c r="K27" s="6"/>
      <c r="L27" s="6"/>
      <c r="M27" s="6"/>
      <c r="N27" s="6"/>
      <c r="O27" s="6"/>
      <c r="P27" s="6"/>
    </row>
    <row r="28" spans="1:16" ht="17.399999999999999" x14ac:dyDescent="0.3">
      <c r="A28" s="2">
        <v>25</v>
      </c>
      <c r="B28" s="2">
        <v>190</v>
      </c>
      <c r="C28" s="2">
        <v>135</v>
      </c>
      <c r="D28" s="6">
        <f t="shared" si="0"/>
        <v>7.2547625011001163E-2</v>
      </c>
      <c r="E28" s="6">
        <f t="shared" si="1"/>
        <v>13.784048752090222</v>
      </c>
      <c r="F28" s="6">
        <f t="shared" si="2"/>
        <v>9.7939293764851563</v>
      </c>
      <c r="H28" s="6"/>
      <c r="I28" s="6"/>
      <c r="J28" s="6"/>
      <c r="K28" s="6"/>
      <c r="L28" s="6"/>
      <c r="M28" s="6"/>
      <c r="N28" s="6"/>
      <c r="O28" s="6"/>
      <c r="P28" s="6"/>
    </row>
    <row r="29" spans="1:16" ht="17.399999999999999" x14ac:dyDescent="0.3">
      <c r="A29" s="2">
        <v>26</v>
      </c>
      <c r="B29" s="2">
        <v>205</v>
      </c>
      <c r="C29" s="2">
        <v>140</v>
      </c>
      <c r="D29" s="6">
        <f t="shared" si="0"/>
        <v>6.9843029576957816E-2</v>
      </c>
      <c r="E29" s="6">
        <f t="shared" si="1"/>
        <v>14.317821063276353</v>
      </c>
      <c r="F29" s="6">
        <f t="shared" si="2"/>
        <v>9.7780241407740949</v>
      </c>
      <c r="H29" s="6" t="s">
        <v>45</v>
      </c>
      <c r="I29" s="6"/>
      <c r="J29" s="6"/>
      <c r="K29" s="6"/>
      <c r="L29" s="6"/>
      <c r="M29" s="6"/>
      <c r="N29" s="6"/>
      <c r="O29" s="6"/>
      <c r="P29" s="6"/>
    </row>
    <row r="30" spans="1:16" ht="18" thickBot="1" x14ac:dyDescent="0.35">
      <c r="A30" s="2">
        <v>27</v>
      </c>
      <c r="B30" s="2">
        <v>265</v>
      </c>
      <c r="C30" s="2">
        <v>178</v>
      </c>
      <c r="D30" s="6">
        <f t="shared" si="0"/>
        <v>6.1429511683395117E-2</v>
      </c>
      <c r="E30" s="6">
        <f t="shared" si="1"/>
        <v>16.278820596099706</v>
      </c>
      <c r="F30" s="6">
        <f t="shared" si="2"/>
        <v>10.934453079644332</v>
      </c>
      <c r="H30" s="6"/>
      <c r="I30" s="6"/>
      <c r="J30" s="6"/>
      <c r="K30" s="6"/>
      <c r="L30" s="6"/>
      <c r="M30" s="6"/>
      <c r="N30" s="6"/>
      <c r="O30" s="6"/>
      <c r="P30" s="6"/>
    </row>
    <row r="31" spans="1:16" ht="18" x14ac:dyDescent="0.35">
      <c r="A31" s="2">
        <v>28</v>
      </c>
      <c r="B31" s="2">
        <v>270</v>
      </c>
      <c r="C31" s="2">
        <v>191</v>
      </c>
      <c r="D31" s="6">
        <f t="shared" si="0"/>
        <v>6.0858061945018457E-2</v>
      </c>
      <c r="E31" s="6">
        <f t="shared" si="1"/>
        <v>16.431676725154983</v>
      </c>
      <c r="F31" s="6">
        <f t="shared" si="2"/>
        <v>11.623889831498525</v>
      </c>
      <c r="H31" s="7" t="s">
        <v>6</v>
      </c>
      <c r="I31" s="7" t="s">
        <v>2</v>
      </c>
      <c r="J31" s="7" t="s">
        <v>32</v>
      </c>
      <c r="K31" s="6"/>
      <c r="L31" s="6"/>
      <c r="M31" s="6"/>
      <c r="N31" s="6"/>
      <c r="O31" s="6"/>
      <c r="P31" s="6"/>
    </row>
    <row r="32" spans="1:16" ht="17.399999999999999" x14ac:dyDescent="0.3">
      <c r="A32" s="2">
        <v>29</v>
      </c>
      <c r="B32" s="2">
        <v>230</v>
      </c>
      <c r="C32" s="2">
        <v>137</v>
      </c>
      <c r="D32" s="6">
        <f t="shared" si="0"/>
        <v>6.5938047339578698E-2</v>
      </c>
      <c r="E32" s="6">
        <f t="shared" si="1"/>
        <v>15.165750888103101</v>
      </c>
      <c r="F32" s="6">
        <f t="shared" si="2"/>
        <v>9.0335124855222819</v>
      </c>
      <c r="H32" s="8">
        <v>1</v>
      </c>
      <c r="I32" s="2">
        <v>80</v>
      </c>
      <c r="J32" s="12">
        <v>-0.63824706285682709</v>
      </c>
      <c r="K32" s="6"/>
      <c r="L32" s="6"/>
      <c r="M32" s="6"/>
      <c r="N32" s="6"/>
      <c r="O32" s="6"/>
      <c r="P32" s="6"/>
    </row>
    <row r="33" spans="1:16" ht="17.399999999999999" x14ac:dyDescent="0.3">
      <c r="A33" s="2">
        <v>30</v>
      </c>
      <c r="B33" s="2">
        <v>250</v>
      </c>
      <c r="C33" s="2">
        <v>189</v>
      </c>
      <c r="D33" s="6">
        <f t="shared" si="0"/>
        <v>6.3245553203367583E-2</v>
      </c>
      <c r="E33" s="6">
        <f t="shared" si="1"/>
        <v>15.811388300841896</v>
      </c>
      <c r="F33" s="6">
        <f t="shared" si="2"/>
        <v>11.953409555436473</v>
      </c>
      <c r="H33" s="8">
        <v>2</v>
      </c>
      <c r="I33" s="2">
        <v>85</v>
      </c>
      <c r="J33" s="12">
        <v>0.66420329479569418</v>
      </c>
      <c r="K33" s="6"/>
      <c r="L33" s="6"/>
      <c r="M33" s="6"/>
      <c r="N33" s="6"/>
      <c r="O33" s="6"/>
      <c r="P33" s="6"/>
    </row>
    <row r="34" spans="1:16" ht="17.399999999999999" x14ac:dyDescent="0.3">
      <c r="H34" s="8">
        <v>3</v>
      </c>
      <c r="I34" s="2">
        <v>90</v>
      </c>
      <c r="J34" s="12">
        <v>0.83863170168563261</v>
      </c>
      <c r="K34" s="6"/>
      <c r="L34" s="6"/>
      <c r="M34" s="6"/>
      <c r="N34" s="6"/>
      <c r="O34" s="6"/>
      <c r="P34" s="6"/>
    </row>
    <row r="35" spans="1:16" ht="17.399999999999999" x14ac:dyDescent="0.3">
      <c r="H35" s="8">
        <v>4</v>
      </c>
      <c r="I35" s="2">
        <v>100</v>
      </c>
      <c r="J35" s="12">
        <v>-0.83794269519534037</v>
      </c>
      <c r="K35" s="6"/>
      <c r="L35" s="6"/>
      <c r="M35" s="6"/>
      <c r="N35" s="6"/>
      <c r="O35" s="6"/>
      <c r="P35" s="6"/>
    </row>
    <row r="36" spans="1:16" ht="17.399999999999999" x14ac:dyDescent="0.3">
      <c r="A36" s="6" t="s">
        <v>10</v>
      </c>
      <c r="B36" s="6"/>
      <c r="C36" s="6"/>
      <c r="H36" s="8">
        <v>5</v>
      </c>
      <c r="I36" s="2">
        <v>105</v>
      </c>
      <c r="J36" s="12">
        <v>-0.24857344678729554</v>
      </c>
      <c r="K36" s="6"/>
      <c r="L36" s="6"/>
      <c r="M36" s="6"/>
      <c r="N36" s="6"/>
      <c r="O36" s="6"/>
      <c r="P36" s="6"/>
    </row>
    <row r="37" spans="1:16" ht="18" thickBot="1" x14ac:dyDescent="0.35">
      <c r="A37" s="6"/>
      <c r="B37" s="6"/>
      <c r="C37" s="6"/>
      <c r="H37" s="8">
        <v>6</v>
      </c>
      <c r="I37" s="2">
        <v>110</v>
      </c>
      <c r="J37" s="12">
        <v>2.7191533570903204E-2</v>
      </c>
      <c r="K37" s="6"/>
      <c r="L37" s="6"/>
      <c r="M37" s="6"/>
      <c r="N37" s="6"/>
      <c r="O37" s="6"/>
      <c r="P37" s="6"/>
    </row>
    <row r="38" spans="1:16" ht="18" x14ac:dyDescent="0.35">
      <c r="A38" s="7"/>
      <c r="B38" s="7" t="s">
        <v>11</v>
      </c>
      <c r="C38" s="7" t="s">
        <v>12</v>
      </c>
      <c r="H38" s="8">
        <v>7</v>
      </c>
      <c r="I38" s="2">
        <v>115</v>
      </c>
      <c r="J38" s="12">
        <v>0.10420687995795319</v>
      </c>
      <c r="K38" s="6"/>
      <c r="L38" s="6"/>
      <c r="M38" s="6"/>
      <c r="N38" s="6"/>
      <c r="O38" s="6"/>
      <c r="P38" s="6"/>
    </row>
    <row r="39" spans="1:16" ht="17.399999999999999" x14ac:dyDescent="0.3">
      <c r="A39" s="8" t="s">
        <v>13</v>
      </c>
      <c r="B39" s="8">
        <v>9.1510275310451722E-2</v>
      </c>
      <c r="C39" s="8">
        <v>-9.2699076134747094E-2</v>
      </c>
      <c r="H39" s="8">
        <v>8</v>
      </c>
      <c r="I39" s="2">
        <v>120</v>
      </c>
      <c r="J39" s="12">
        <v>-0.64359213723733877</v>
      </c>
      <c r="K39" s="6"/>
      <c r="L39" s="6"/>
      <c r="M39" s="6"/>
      <c r="N39" s="6"/>
      <c r="O39" s="6"/>
      <c r="P39" s="6"/>
    </row>
    <row r="40" spans="1:16" ht="17.399999999999999" x14ac:dyDescent="0.3">
      <c r="A40" s="8" t="s">
        <v>14</v>
      </c>
      <c r="B40" s="8">
        <v>0.30808745108288932</v>
      </c>
      <c r="C40" s="8">
        <v>0.56529681751284511</v>
      </c>
      <c r="H40" s="8">
        <v>9</v>
      </c>
      <c r="I40" s="2">
        <v>125</v>
      </c>
      <c r="J40" s="12">
        <v>6.9953906671170074E-2</v>
      </c>
      <c r="K40" s="6"/>
      <c r="L40" s="6"/>
      <c r="M40" s="6"/>
      <c r="N40" s="6"/>
      <c r="O40" s="6"/>
      <c r="P40" s="6"/>
    </row>
    <row r="41" spans="1:16" ht="17.399999999999999" x14ac:dyDescent="0.3">
      <c r="A41" s="8" t="s">
        <v>6</v>
      </c>
      <c r="B41" s="8">
        <v>15</v>
      </c>
      <c r="C41" s="8">
        <v>15</v>
      </c>
      <c r="H41" s="8">
        <v>10</v>
      </c>
      <c r="I41" s="2">
        <v>130</v>
      </c>
      <c r="J41" s="12">
        <v>0.49241681678527804</v>
      </c>
      <c r="K41" s="6"/>
      <c r="L41" s="6"/>
      <c r="M41" s="6"/>
      <c r="N41" s="6"/>
      <c r="O41" s="6"/>
      <c r="P41" s="6"/>
    </row>
    <row r="42" spans="1:16" ht="17.399999999999999" x14ac:dyDescent="0.3">
      <c r="A42" s="8" t="s">
        <v>7</v>
      </c>
      <c r="B42" s="8">
        <v>14</v>
      </c>
      <c r="C42" s="8">
        <v>14</v>
      </c>
      <c r="H42" s="8">
        <v>11</v>
      </c>
      <c r="I42" s="2">
        <v>140</v>
      </c>
      <c r="J42" s="12">
        <v>-0.3144793884110797</v>
      </c>
      <c r="K42" s="6"/>
      <c r="L42" s="6"/>
      <c r="M42" s="6"/>
      <c r="N42" s="6"/>
      <c r="O42" s="6"/>
      <c r="P42" s="6"/>
    </row>
    <row r="43" spans="1:16" ht="17.399999999999999" x14ac:dyDescent="0.3">
      <c r="A43" s="8" t="s">
        <v>8</v>
      </c>
      <c r="B43" s="8">
        <v>0.54500121270519752</v>
      </c>
      <c r="C43" s="8"/>
      <c r="H43" s="8">
        <v>12</v>
      </c>
      <c r="I43" s="2">
        <v>145</v>
      </c>
      <c r="J43" s="12">
        <v>0.50751889519696824</v>
      </c>
      <c r="K43" s="6"/>
      <c r="L43" s="6"/>
      <c r="M43" s="6"/>
      <c r="N43" s="6"/>
      <c r="O43" s="6"/>
      <c r="P43" s="6"/>
    </row>
    <row r="44" spans="1:16" ht="17.399999999999999" x14ac:dyDescent="0.3">
      <c r="A44" s="8" t="s">
        <v>15</v>
      </c>
      <c r="B44" s="9">
        <v>0.13409997769660231</v>
      </c>
      <c r="C44" s="8" t="s">
        <v>47</v>
      </c>
      <c r="H44" s="8">
        <v>13</v>
      </c>
      <c r="I44" s="2">
        <v>150</v>
      </c>
      <c r="J44" s="12">
        <v>0.64859580501951974</v>
      </c>
      <c r="K44" s="6"/>
      <c r="L44" s="6"/>
      <c r="M44" s="6"/>
      <c r="N44" s="6"/>
      <c r="O44" s="6"/>
      <c r="P44" s="6"/>
    </row>
    <row r="45" spans="1:16" ht="18" thickBot="1" x14ac:dyDescent="0.35">
      <c r="A45" s="10" t="s">
        <v>16</v>
      </c>
      <c r="B45" s="10">
        <v>0.40262094293168493</v>
      </c>
      <c r="C45" s="10" t="s">
        <v>46</v>
      </c>
      <c r="H45" s="8">
        <v>14</v>
      </c>
      <c r="I45" s="2">
        <v>160</v>
      </c>
      <c r="J45" s="12">
        <v>-0.11002686429898745</v>
      </c>
      <c r="K45" s="6"/>
      <c r="L45" s="6"/>
      <c r="M45" s="6"/>
      <c r="N45" s="6"/>
      <c r="O45" s="6"/>
      <c r="P45" s="6"/>
    </row>
    <row r="46" spans="1:16" ht="17.399999999999999" x14ac:dyDescent="0.3">
      <c r="H46" s="8">
        <v>15</v>
      </c>
      <c r="I46" s="2">
        <v>165</v>
      </c>
      <c r="J46" s="12">
        <v>0.81279689076052541</v>
      </c>
      <c r="K46" s="6"/>
      <c r="L46" s="6"/>
      <c r="M46" s="6"/>
      <c r="N46" s="6"/>
      <c r="O46" s="6"/>
      <c r="P46" s="6"/>
    </row>
    <row r="47" spans="1:16" ht="17.399999999999999" x14ac:dyDescent="0.3">
      <c r="H47" s="8">
        <v>16</v>
      </c>
      <c r="I47" s="2">
        <v>180</v>
      </c>
      <c r="J47" s="8">
        <v>-0.6754798860588096</v>
      </c>
      <c r="K47" s="6"/>
      <c r="L47" s="6"/>
      <c r="M47" s="6"/>
      <c r="N47" s="6"/>
      <c r="O47" s="6"/>
      <c r="P47" s="6"/>
    </row>
    <row r="48" spans="1:16" ht="17.399999999999999" x14ac:dyDescent="0.3">
      <c r="H48" s="8">
        <v>17</v>
      </c>
      <c r="I48" s="2">
        <v>185</v>
      </c>
      <c r="J48" s="8">
        <v>0.20363926262622201</v>
      </c>
      <c r="K48" s="6"/>
      <c r="L48" s="6"/>
      <c r="M48" s="6"/>
      <c r="N48" s="6"/>
      <c r="O48" s="6"/>
      <c r="P48" s="6"/>
    </row>
    <row r="49" spans="8:16" ht="17.399999999999999" x14ac:dyDescent="0.3">
      <c r="H49" s="8">
        <v>18</v>
      </c>
      <c r="I49" s="2">
        <v>190</v>
      </c>
      <c r="J49" s="8">
        <v>0.33387146177442517</v>
      </c>
      <c r="K49" s="6"/>
      <c r="L49" s="6"/>
      <c r="M49" s="6"/>
      <c r="N49" s="6"/>
      <c r="O49" s="6"/>
      <c r="P49" s="6"/>
    </row>
    <row r="50" spans="8:16" ht="17.399999999999999" x14ac:dyDescent="0.3">
      <c r="H50" s="8">
        <v>19</v>
      </c>
      <c r="I50" s="2">
        <v>200</v>
      </c>
      <c r="J50" s="8">
        <v>-1.1832219529766448</v>
      </c>
      <c r="K50" s="6"/>
      <c r="L50" s="6"/>
      <c r="M50" s="6"/>
      <c r="N50" s="6"/>
      <c r="O50" s="6"/>
      <c r="P50" s="6"/>
    </row>
    <row r="51" spans="8:16" ht="17.399999999999999" x14ac:dyDescent="0.3">
      <c r="H51" s="8">
        <v>20</v>
      </c>
      <c r="I51" s="2">
        <v>205</v>
      </c>
      <c r="J51" s="8">
        <v>6.9159789460968568E-3</v>
      </c>
      <c r="K51" s="6"/>
      <c r="L51" s="6"/>
      <c r="M51" s="6"/>
      <c r="N51" s="6"/>
      <c r="O51" s="6"/>
      <c r="P51" s="6"/>
    </row>
    <row r="52" spans="8:16" ht="17.399999999999999" x14ac:dyDescent="0.3">
      <c r="H52" s="8">
        <v>21</v>
      </c>
      <c r="I52" s="2">
        <v>210</v>
      </c>
      <c r="J52" s="8">
        <v>6.4267795002404426E-2</v>
      </c>
      <c r="K52" s="6"/>
      <c r="L52" s="6"/>
      <c r="M52" s="6"/>
      <c r="N52" s="6"/>
      <c r="O52" s="6"/>
      <c r="P52" s="6"/>
    </row>
    <row r="53" spans="8:16" ht="17.399999999999999" x14ac:dyDescent="0.3">
      <c r="H53" s="8">
        <v>22</v>
      </c>
      <c r="I53" s="2">
        <v>220</v>
      </c>
      <c r="J53" s="8">
        <v>0.17501844081855999</v>
      </c>
      <c r="K53" s="6"/>
      <c r="L53" s="6"/>
      <c r="M53" s="6"/>
      <c r="N53" s="6"/>
      <c r="O53" s="6"/>
      <c r="P53" s="6"/>
    </row>
    <row r="54" spans="8:16" ht="17.399999999999999" x14ac:dyDescent="0.3">
      <c r="H54" s="8">
        <v>23</v>
      </c>
      <c r="I54" s="2">
        <v>225</v>
      </c>
      <c r="J54" s="8">
        <v>-0.83811666179840039</v>
      </c>
      <c r="K54" s="6"/>
      <c r="L54" s="6"/>
      <c r="M54" s="6"/>
      <c r="N54" s="6"/>
      <c r="O54" s="6"/>
      <c r="P54" s="6"/>
    </row>
    <row r="55" spans="8:16" ht="17.399999999999999" x14ac:dyDescent="0.3">
      <c r="H55" s="8">
        <v>24</v>
      </c>
      <c r="I55" s="2">
        <v>230</v>
      </c>
      <c r="J55" s="8">
        <v>-1.2356422694953562</v>
      </c>
      <c r="K55" s="6"/>
      <c r="L55" s="6"/>
      <c r="M55" s="6"/>
      <c r="N55" s="6"/>
      <c r="O55" s="6"/>
      <c r="P55" s="6"/>
    </row>
    <row r="56" spans="8:16" ht="17.399999999999999" x14ac:dyDescent="0.3">
      <c r="H56" s="8">
        <v>25</v>
      </c>
      <c r="I56" s="2">
        <v>240</v>
      </c>
      <c r="J56" s="8">
        <v>-1.1021754522065716</v>
      </c>
      <c r="K56" s="6"/>
      <c r="L56" s="6"/>
      <c r="M56" s="6"/>
      <c r="N56" s="6"/>
      <c r="O56" s="6"/>
      <c r="P56" s="6"/>
    </row>
    <row r="57" spans="8:16" ht="17.399999999999999" x14ac:dyDescent="0.3">
      <c r="H57" s="8">
        <v>26</v>
      </c>
      <c r="I57" s="2">
        <v>245</v>
      </c>
      <c r="J57" s="8">
        <v>0.62338242813494915</v>
      </c>
      <c r="K57" s="6"/>
      <c r="L57" s="6"/>
      <c r="M57" s="6"/>
      <c r="N57" s="6"/>
      <c r="O57" s="6"/>
      <c r="P57" s="6"/>
    </row>
    <row r="58" spans="8:16" ht="17.399999999999999" x14ac:dyDescent="0.3">
      <c r="H58" s="8">
        <v>27</v>
      </c>
      <c r="I58" s="2">
        <v>250</v>
      </c>
      <c r="J58" s="8">
        <v>1.3022123728960047</v>
      </c>
      <c r="K58" s="6"/>
      <c r="L58" s="6"/>
      <c r="M58" s="6"/>
      <c r="N58" s="6"/>
      <c r="O58" s="6"/>
      <c r="P58" s="6"/>
    </row>
    <row r="59" spans="8:16" ht="17.399999999999999" x14ac:dyDescent="0.3">
      <c r="H59" s="8">
        <v>28</v>
      </c>
      <c r="I59" s="2">
        <v>260</v>
      </c>
      <c r="J59" s="8">
        <v>0.32586403238761186</v>
      </c>
      <c r="K59" s="6"/>
      <c r="L59" s="6"/>
      <c r="M59" s="6"/>
      <c r="N59" s="6"/>
      <c r="O59" s="6"/>
      <c r="P59" s="6"/>
    </row>
    <row r="60" spans="8:16" ht="17.399999999999999" x14ac:dyDescent="0.3">
      <c r="H60" s="8">
        <v>29</v>
      </c>
      <c r="I60" s="2">
        <v>265</v>
      </c>
      <c r="J60" s="8">
        <v>5.326351531728335E-3</v>
      </c>
      <c r="K60" s="6"/>
      <c r="L60" s="6"/>
      <c r="M60" s="6"/>
      <c r="N60" s="6"/>
      <c r="O60" s="6"/>
      <c r="P60" s="6"/>
    </row>
    <row r="61" spans="8:16" ht="18" thickBot="1" x14ac:dyDescent="0.35">
      <c r="H61" s="10">
        <v>30</v>
      </c>
      <c r="I61" s="2">
        <v>270</v>
      </c>
      <c r="J61" s="10">
        <v>0.60365195639657365</v>
      </c>
      <c r="K61" s="6"/>
      <c r="L61" s="6"/>
      <c r="M61" s="6"/>
      <c r="N61" s="6"/>
      <c r="O61" s="6"/>
      <c r="P61" s="6"/>
    </row>
  </sheetData>
  <phoneticPr fontId="1" type="noConversion"/>
  <pageMargins left="0.78740157499999996" right="0.78740157499999996" top="0.984251969" bottom="0.984251969" header="0.4921259845" footer="0.4921259845"/>
  <headerFooter alignWithMargins="0"/>
  <drawing r:id="rId1"/>
  <legacyDrawing r:id="rId2"/>
  <oleObjects>
    <mc:AlternateContent xmlns:mc="http://schemas.openxmlformats.org/markup-compatibility/2006">
      <mc:Choice Requires="x14">
        <oleObject progId="Equation.3" shapeId="2049" r:id="rId3">
          <objectPr defaultSize="0" autoPict="0" r:id="rId4">
            <anchor moveWithCells="1" sizeWithCells="1">
              <from>
                <xdr:col>7</xdr:col>
                <xdr:colOff>22860</xdr:colOff>
                <xdr:row>2</xdr:row>
                <xdr:rowOff>7620</xdr:rowOff>
              </from>
              <to>
                <xdr:col>8</xdr:col>
                <xdr:colOff>1242060</xdr:colOff>
                <xdr:row>5</xdr:row>
                <xdr:rowOff>91440</xdr:rowOff>
              </to>
            </anchor>
          </objectPr>
        </oleObject>
      </mc:Choice>
      <mc:Fallback>
        <oleObject progId="Equation.3" shapeId="2049" r:id="rId3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4"/>
  <sheetViews>
    <sheetView workbookViewId="0"/>
  </sheetViews>
  <sheetFormatPr defaultRowHeight="13.2" x14ac:dyDescent="0.25"/>
  <cols>
    <col min="1" max="1" width="10.44140625" customWidth="1"/>
    <col min="4" max="4" width="8.33203125" bestFit="1" customWidth="1"/>
    <col min="7" max="7" width="12.6640625" customWidth="1"/>
    <col min="8" max="8" width="20.33203125" customWidth="1"/>
    <col min="9" max="9" width="19.33203125" bestFit="1" customWidth="1"/>
    <col min="10" max="10" width="14.88671875" customWidth="1"/>
    <col min="12" max="12" width="18.44140625" customWidth="1"/>
    <col min="13" max="13" width="12.6640625" customWidth="1"/>
    <col min="14" max="14" width="14.6640625" customWidth="1"/>
  </cols>
  <sheetData>
    <row r="1" spans="1:16" ht="17.399999999999999" x14ac:dyDescent="0.3">
      <c r="A1" s="3" t="s">
        <v>4</v>
      </c>
      <c r="B1" s="3" t="s">
        <v>2</v>
      </c>
      <c r="C1" s="3" t="s">
        <v>0</v>
      </c>
      <c r="D1" s="3" t="s">
        <v>52</v>
      </c>
      <c r="H1" t="s">
        <v>24</v>
      </c>
    </row>
    <row r="2" spans="1:16" ht="18" thickBot="1" x14ac:dyDescent="0.35">
      <c r="A2" s="2">
        <v>1</v>
      </c>
      <c r="B2" s="2">
        <v>80</v>
      </c>
      <c r="C2" s="2">
        <v>55</v>
      </c>
      <c r="D2" s="17">
        <f>LN(B2)</f>
        <v>4.3820266346738812</v>
      </c>
    </row>
    <row r="3" spans="1:16" ht="17.399999999999999" x14ac:dyDescent="0.3">
      <c r="A3" s="2">
        <v>2</v>
      </c>
      <c r="B3" s="2">
        <v>100</v>
      </c>
      <c r="C3" s="2">
        <v>65</v>
      </c>
      <c r="D3" s="17">
        <f t="shared" ref="D3:D30" si="0">LN(B3)</f>
        <v>4.6051701859880918</v>
      </c>
      <c r="H3" s="21" t="s">
        <v>25</v>
      </c>
      <c r="I3" s="21"/>
    </row>
    <row r="4" spans="1:16" ht="17.399999999999999" x14ac:dyDescent="0.3">
      <c r="A4" s="2">
        <v>3</v>
      </c>
      <c r="B4" s="2">
        <v>85</v>
      </c>
      <c r="C4" s="2">
        <v>70</v>
      </c>
      <c r="D4" s="17">
        <f t="shared" si="0"/>
        <v>4.4426512564903167</v>
      </c>
      <c r="H4" s="18" t="s">
        <v>26</v>
      </c>
      <c r="I4" s="18">
        <v>0.95735565268583367</v>
      </c>
    </row>
    <row r="5" spans="1:16" ht="17.399999999999999" x14ac:dyDescent="0.3">
      <c r="A5" s="2">
        <v>4</v>
      </c>
      <c r="B5" s="2">
        <v>110</v>
      </c>
      <c r="C5" s="2">
        <v>80</v>
      </c>
      <c r="D5" s="17">
        <f t="shared" si="0"/>
        <v>4.7004803657924166</v>
      </c>
      <c r="H5" s="18" t="s">
        <v>27</v>
      </c>
      <c r="I5" s="18">
        <v>0.91652984572951857</v>
      </c>
    </row>
    <row r="6" spans="1:16" ht="17.399999999999999" x14ac:dyDescent="0.3">
      <c r="A6" s="2">
        <v>5</v>
      </c>
      <c r="B6" s="2">
        <v>120</v>
      </c>
      <c r="C6" s="2">
        <v>79</v>
      </c>
      <c r="D6" s="17">
        <f t="shared" si="0"/>
        <v>4.7874917427820458</v>
      </c>
      <c r="H6" s="18" t="s">
        <v>28</v>
      </c>
      <c r="I6" s="18">
        <v>0.9135487687912871</v>
      </c>
    </row>
    <row r="7" spans="1:16" ht="17.399999999999999" x14ac:dyDescent="0.3">
      <c r="A7" s="2">
        <v>6</v>
      </c>
      <c r="B7" s="2">
        <v>115</v>
      </c>
      <c r="C7" s="2">
        <v>84</v>
      </c>
      <c r="D7" s="17">
        <f t="shared" si="0"/>
        <v>4.7449321283632502</v>
      </c>
      <c r="H7" s="18" t="s">
        <v>29</v>
      </c>
      <c r="I7" s="18">
        <v>11.485046577438926</v>
      </c>
    </row>
    <row r="8" spans="1:16" ht="18" thickBot="1" x14ac:dyDescent="0.35">
      <c r="A8" s="2">
        <v>7</v>
      </c>
      <c r="B8" s="2">
        <v>130</v>
      </c>
      <c r="C8" s="2">
        <v>98</v>
      </c>
      <c r="D8" s="17">
        <f t="shared" si="0"/>
        <v>4.8675344504555822</v>
      </c>
      <c r="H8" s="19" t="s">
        <v>6</v>
      </c>
      <c r="I8" s="19">
        <v>30</v>
      </c>
    </row>
    <row r="9" spans="1:16" ht="17.399999999999999" x14ac:dyDescent="0.3">
      <c r="A9" s="2">
        <v>8</v>
      </c>
      <c r="B9" s="2">
        <v>140</v>
      </c>
      <c r="C9" s="2">
        <v>95</v>
      </c>
      <c r="D9" s="17">
        <f t="shared" si="0"/>
        <v>4.9416424226093039</v>
      </c>
    </row>
    <row r="10" spans="1:16" ht="18" thickBot="1" x14ac:dyDescent="0.35">
      <c r="A10" s="2">
        <v>9</v>
      </c>
      <c r="B10" s="2">
        <v>125</v>
      </c>
      <c r="C10" s="2">
        <v>90</v>
      </c>
      <c r="D10" s="17">
        <f t="shared" si="0"/>
        <v>4.8283137373023015</v>
      </c>
      <c r="H10" t="s">
        <v>30</v>
      </c>
    </row>
    <row r="11" spans="1:16" ht="17.399999999999999" x14ac:dyDescent="0.3">
      <c r="A11" s="2">
        <v>10</v>
      </c>
      <c r="B11" s="2">
        <v>90</v>
      </c>
      <c r="C11" s="2">
        <v>75</v>
      </c>
      <c r="D11" s="17">
        <f t="shared" si="0"/>
        <v>4.499809670330265</v>
      </c>
      <c r="H11" s="20"/>
      <c r="I11" s="20" t="s">
        <v>7</v>
      </c>
      <c r="J11" s="20" t="s">
        <v>35</v>
      </c>
      <c r="K11" s="20" t="s">
        <v>36</v>
      </c>
      <c r="L11" s="20" t="s">
        <v>8</v>
      </c>
      <c r="M11" s="20" t="s">
        <v>37</v>
      </c>
    </row>
    <row r="12" spans="1:16" ht="17.399999999999999" x14ac:dyDescent="0.3">
      <c r="A12" s="2">
        <v>11</v>
      </c>
      <c r="B12" s="2">
        <v>105</v>
      </c>
      <c r="C12" s="2">
        <v>74</v>
      </c>
      <c r="D12" s="17">
        <f t="shared" si="0"/>
        <v>4.6539603501575231</v>
      </c>
      <c r="H12" s="18" t="s">
        <v>31</v>
      </c>
      <c r="I12" s="18">
        <v>1</v>
      </c>
      <c r="J12" s="18">
        <v>40554.490409860307</v>
      </c>
      <c r="K12" s="18">
        <v>40554.490409860307</v>
      </c>
      <c r="L12" s="18">
        <v>307.44924224372676</v>
      </c>
      <c r="M12" s="18">
        <v>1.240334133370003E-16</v>
      </c>
    </row>
    <row r="13" spans="1:16" ht="17.399999999999999" x14ac:dyDescent="0.3">
      <c r="A13" s="2">
        <v>12</v>
      </c>
      <c r="B13" s="2">
        <v>160</v>
      </c>
      <c r="C13" s="2">
        <v>110</v>
      </c>
      <c r="D13" s="17">
        <f t="shared" si="0"/>
        <v>5.0751738152338266</v>
      </c>
      <c r="H13" s="18" t="s">
        <v>32</v>
      </c>
      <c r="I13" s="18">
        <v>28</v>
      </c>
      <c r="J13" s="18">
        <v>3693.3762568063639</v>
      </c>
      <c r="K13" s="18">
        <v>131.90629488594158</v>
      </c>
      <c r="L13" s="18"/>
      <c r="M13" s="18"/>
    </row>
    <row r="14" spans="1:16" ht="18" thickBot="1" x14ac:dyDescent="0.35">
      <c r="A14" s="2">
        <v>13</v>
      </c>
      <c r="B14" s="2">
        <v>150</v>
      </c>
      <c r="C14" s="2">
        <v>113</v>
      </c>
      <c r="D14" s="17">
        <f t="shared" si="0"/>
        <v>5.0106352940962555</v>
      </c>
      <c r="H14" s="19" t="s">
        <v>33</v>
      </c>
      <c r="I14" s="19">
        <v>29</v>
      </c>
      <c r="J14" s="19">
        <v>44247.866666666669</v>
      </c>
      <c r="K14" s="19"/>
      <c r="L14" s="19"/>
      <c r="M14" s="19"/>
    </row>
    <row r="15" spans="1:16" ht="18" thickBot="1" x14ac:dyDescent="0.35">
      <c r="A15" s="2">
        <v>14</v>
      </c>
      <c r="B15" s="2">
        <v>165</v>
      </c>
      <c r="C15" s="2">
        <v>125</v>
      </c>
      <c r="D15" s="17">
        <f t="shared" si="0"/>
        <v>5.1059454739005803</v>
      </c>
    </row>
    <row r="16" spans="1:16" ht="17.399999999999999" x14ac:dyDescent="0.3">
      <c r="A16" s="2">
        <v>15</v>
      </c>
      <c r="B16" s="2">
        <v>145</v>
      </c>
      <c r="C16" s="2">
        <v>108</v>
      </c>
      <c r="D16" s="17">
        <f t="shared" si="0"/>
        <v>4.9767337424205742</v>
      </c>
      <c r="H16" s="20"/>
      <c r="I16" s="20" t="s">
        <v>38</v>
      </c>
      <c r="J16" s="20" t="s">
        <v>29</v>
      </c>
      <c r="K16" s="20" t="s">
        <v>53</v>
      </c>
      <c r="L16" s="20" t="s">
        <v>40</v>
      </c>
      <c r="M16" s="20" t="s">
        <v>41</v>
      </c>
      <c r="N16" s="20" t="s">
        <v>42</v>
      </c>
      <c r="O16" s="20" t="s">
        <v>43</v>
      </c>
      <c r="P16" s="20" t="s">
        <v>44</v>
      </c>
    </row>
    <row r="17" spans="1:16" ht="17.399999999999999" x14ac:dyDescent="0.3">
      <c r="A17" s="2">
        <v>16</v>
      </c>
      <c r="B17" s="2">
        <v>180</v>
      </c>
      <c r="C17" s="2">
        <v>115</v>
      </c>
      <c r="D17" s="17">
        <f t="shared" si="0"/>
        <v>5.1929568508902104</v>
      </c>
      <c r="H17" s="18" t="s">
        <v>34</v>
      </c>
      <c r="I17" s="18">
        <v>-394.26362991653218</v>
      </c>
      <c r="J17" s="18">
        <v>29.388816753671062</v>
      </c>
      <c r="K17" s="18">
        <v>-13.415430543568355</v>
      </c>
      <c r="L17" s="18">
        <v>1.0274257724067267E-13</v>
      </c>
      <c r="M17" s="18">
        <v>-454.46389124627581</v>
      </c>
      <c r="N17" s="18">
        <v>-334.06336858678856</v>
      </c>
      <c r="O17" s="18">
        <v>-454.46389124627581</v>
      </c>
      <c r="P17" s="18">
        <v>-334.06336858678856</v>
      </c>
    </row>
    <row r="18" spans="1:16" ht="18" thickBot="1" x14ac:dyDescent="0.35">
      <c r="A18" s="2">
        <v>17</v>
      </c>
      <c r="B18" s="2">
        <v>225</v>
      </c>
      <c r="C18" s="2">
        <v>140</v>
      </c>
      <c r="D18" s="17">
        <f t="shared" si="0"/>
        <v>5.4161004022044201</v>
      </c>
      <c r="H18" s="19" t="s">
        <v>52</v>
      </c>
      <c r="I18" s="19">
        <v>100.95443578486427</v>
      </c>
      <c r="J18" s="19">
        <v>5.7575629161255444</v>
      </c>
      <c r="K18" s="19">
        <v>17.534230586020218</v>
      </c>
      <c r="L18" s="19">
        <v>1.2403341333699857E-16</v>
      </c>
      <c r="M18" s="19">
        <v>89.160602944353514</v>
      </c>
      <c r="N18" s="19">
        <v>112.74826862537503</v>
      </c>
      <c r="O18" s="19">
        <v>89.160602944353514</v>
      </c>
      <c r="P18" s="19">
        <v>112.74826862537503</v>
      </c>
    </row>
    <row r="19" spans="1:16" ht="17.399999999999999" x14ac:dyDescent="0.3">
      <c r="A19" s="2">
        <v>18</v>
      </c>
      <c r="B19" s="2">
        <v>200</v>
      </c>
      <c r="C19" s="2">
        <v>120</v>
      </c>
      <c r="D19" s="17">
        <f t="shared" si="0"/>
        <v>5.2983173665480363</v>
      </c>
    </row>
    <row r="20" spans="1:16" ht="17.399999999999999" x14ac:dyDescent="0.3">
      <c r="A20" s="2">
        <v>19</v>
      </c>
      <c r="B20" s="2">
        <v>240</v>
      </c>
      <c r="C20" s="2">
        <v>145</v>
      </c>
      <c r="D20" s="17">
        <f t="shared" si="0"/>
        <v>5.4806389233419912</v>
      </c>
    </row>
    <row r="21" spans="1:16" ht="17.399999999999999" x14ac:dyDescent="0.3">
      <c r="A21" s="2">
        <v>20</v>
      </c>
      <c r="B21" s="2">
        <v>185</v>
      </c>
      <c r="C21" s="2">
        <v>130</v>
      </c>
      <c r="D21" s="17">
        <f t="shared" si="0"/>
        <v>5.2203558250783244</v>
      </c>
    </row>
    <row r="22" spans="1:16" ht="17.399999999999999" x14ac:dyDescent="0.3">
      <c r="A22" s="2">
        <v>21</v>
      </c>
      <c r="B22" s="2">
        <v>220</v>
      </c>
      <c r="C22" s="2">
        <v>152</v>
      </c>
      <c r="D22" s="17">
        <f t="shared" si="0"/>
        <v>5.393627546352362</v>
      </c>
      <c r="H22" t="s">
        <v>45</v>
      </c>
    </row>
    <row r="23" spans="1:16" ht="18" thickBot="1" x14ac:dyDescent="0.35">
      <c r="A23" s="2">
        <v>22</v>
      </c>
      <c r="B23" s="2">
        <v>210</v>
      </c>
      <c r="C23" s="2">
        <v>144</v>
      </c>
      <c r="D23" s="17">
        <f t="shared" si="0"/>
        <v>5.3471075307174685</v>
      </c>
    </row>
    <row r="24" spans="1:16" ht="18" x14ac:dyDescent="0.35">
      <c r="A24" s="2">
        <v>23</v>
      </c>
      <c r="B24" s="2">
        <v>245</v>
      </c>
      <c r="C24" s="2">
        <v>175</v>
      </c>
      <c r="D24" s="17">
        <f t="shared" si="0"/>
        <v>5.5012582105447274</v>
      </c>
      <c r="G24" s="3" t="s">
        <v>52</v>
      </c>
      <c r="H24" s="7" t="s">
        <v>6</v>
      </c>
      <c r="I24" s="7" t="s">
        <v>54</v>
      </c>
      <c r="J24" s="7" t="s">
        <v>32</v>
      </c>
      <c r="L24" s="2" t="s">
        <v>10</v>
      </c>
      <c r="M24" s="2"/>
      <c r="N24" s="2"/>
      <c r="O24" s="2"/>
    </row>
    <row r="25" spans="1:16" ht="18" thickBot="1" x14ac:dyDescent="0.35">
      <c r="A25" s="2">
        <v>24</v>
      </c>
      <c r="B25" s="2">
        <v>260</v>
      </c>
      <c r="C25" s="2">
        <v>180</v>
      </c>
      <c r="D25" s="17">
        <f t="shared" si="0"/>
        <v>5.5606816310155276</v>
      </c>
      <c r="G25" s="17">
        <v>4.3820266346738812</v>
      </c>
      <c r="H25" s="22">
        <v>1</v>
      </c>
      <c r="I25" s="22">
        <v>48.121396581217027</v>
      </c>
      <c r="J25" s="25">
        <v>6.8786034187829701</v>
      </c>
      <c r="L25" s="2"/>
      <c r="M25" s="2"/>
      <c r="N25" s="2"/>
      <c r="O25" s="2"/>
    </row>
    <row r="26" spans="1:16" ht="18" x14ac:dyDescent="0.35">
      <c r="A26" s="2">
        <v>25</v>
      </c>
      <c r="B26" s="2">
        <v>190</v>
      </c>
      <c r="C26" s="2">
        <v>135</v>
      </c>
      <c r="D26" s="17">
        <f t="shared" si="0"/>
        <v>5.2470240721604862</v>
      </c>
      <c r="G26" s="17">
        <v>4.4426512564903167</v>
      </c>
      <c r="H26" s="22">
        <v>3</v>
      </c>
      <c r="I26" s="22">
        <v>54.241721071366044</v>
      </c>
      <c r="J26" s="25">
        <v>15.758278928633956</v>
      </c>
      <c r="L26" s="7"/>
      <c r="M26" s="7" t="s">
        <v>11</v>
      </c>
      <c r="N26" s="7" t="s">
        <v>12</v>
      </c>
      <c r="O26" s="2"/>
    </row>
    <row r="27" spans="1:16" ht="17.399999999999999" x14ac:dyDescent="0.3">
      <c r="A27" s="2">
        <v>26</v>
      </c>
      <c r="B27" s="2">
        <v>205</v>
      </c>
      <c r="C27" s="2">
        <v>140</v>
      </c>
      <c r="D27" s="17">
        <f t="shared" si="0"/>
        <v>5.3230099791384085</v>
      </c>
      <c r="G27" s="17">
        <v>4.499809670330265</v>
      </c>
      <c r="H27" s="22">
        <v>10</v>
      </c>
      <c r="I27" s="22">
        <v>60.012116490935853</v>
      </c>
      <c r="J27" s="25">
        <v>14.987883509064147</v>
      </c>
      <c r="L27" s="22" t="s">
        <v>13</v>
      </c>
      <c r="M27" s="22">
        <v>0.28968289828115984</v>
      </c>
      <c r="N27" s="22">
        <v>-0.28968289828115606</v>
      </c>
      <c r="O27" s="2"/>
    </row>
    <row r="28" spans="1:16" ht="17.399999999999999" x14ac:dyDescent="0.3">
      <c r="A28" s="2">
        <v>27</v>
      </c>
      <c r="B28" s="2">
        <v>265</v>
      </c>
      <c r="C28" s="2">
        <v>178</v>
      </c>
      <c r="D28" s="17">
        <f t="shared" si="0"/>
        <v>5.579729825986222</v>
      </c>
      <c r="G28" s="17">
        <v>4.6051701859880918</v>
      </c>
      <c r="H28" s="22">
        <v>2</v>
      </c>
      <c r="I28" s="22">
        <v>70.64872790317412</v>
      </c>
      <c r="J28" s="25">
        <v>-5.6487279031741195</v>
      </c>
      <c r="L28" s="22" t="s">
        <v>14</v>
      </c>
      <c r="M28" s="22">
        <v>60.035098757905288</v>
      </c>
      <c r="N28" s="22">
        <v>203.59767062492807</v>
      </c>
      <c r="O28" s="2"/>
    </row>
    <row r="29" spans="1:16" ht="17.399999999999999" x14ac:dyDescent="0.3">
      <c r="A29" s="2">
        <v>28</v>
      </c>
      <c r="B29" s="2">
        <v>270</v>
      </c>
      <c r="C29" s="2">
        <v>191</v>
      </c>
      <c r="D29" s="17">
        <f t="shared" si="0"/>
        <v>5.598421958998375</v>
      </c>
      <c r="G29" s="17">
        <v>4.6539603501575231</v>
      </c>
      <c r="H29" s="22">
        <v>11</v>
      </c>
      <c r="I29" s="22">
        <v>75.574311398749956</v>
      </c>
      <c r="J29" s="25">
        <v>-1.5743113987499555</v>
      </c>
      <c r="L29" s="22" t="s">
        <v>6</v>
      </c>
      <c r="M29" s="22">
        <v>15</v>
      </c>
      <c r="N29" s="22">
        <v>15</v>
      </c>
      <c r="O29" s="2"/>
    </row>
    <row r="30" spans="1:16" ht="17.399999999999999" x14ac:dyDescent="0.3">
      <c r="A30" s="2">
        <v>29</v>
      </c>
      <c r="B30" s="2">
        <v>230</v>
      </c>
      <c r="C30" s="2">
        <v>137</v>
      </c>
      <c r="D30" s="17">
        <f t="shared" si="0"/>
        <v>5.4380793089231956</v>
      </c>
      <c r="G30" s="17">
        <v>4.7004803657924166</v>
      </c>
      <c r="H30" s="22">
        <v>4</v>
      </c>
      <c r="I30" s="22">
        <v>80.270713329873672</v>
      </c>
      <c r="J30" s="25">
        <v>-0.27071332987367214</v>
      </c>
      <c r="L30" s="22" t="s">
        <v>7</v>
      </c>
      <c r="M30" s="22">
        <v>14</v>
      </c>
      <c r="N30" s="22">
        <v>14</v>
      </c>
      <c r="O30" s="2"/>
    </row>
    <row r="31" spans="1:16" ht="17.399999999999999" x14ac:dyDescent="0.3">
      <c r="A31" s="2">
        <v>30</v>
      </c>
      <c r="B31" s="2">
        <v>250</v>
      </c>
      <c r="C31" s="2">
        <v>189</v>
      </c>
      <c r="D31" s="17">
        <f>LN(B31)</f>
        <v>5.521460917862246</v>
      </c>
      <c r="G31" s="17">
        <v>4.7449321283632502</v>
      </c>
      <c r="H31" s="22">
        <v>6</v>
      </c>
      <c r="I31" s="22">
        <v>84.758315939854924</v>
      </c>
      <c r="J31" s="25">
        <v>-0.75831593985492418</v>
      </c>
      <c r="L31" s="22" t="s">
        <v>8</v>
      </c>
      <c r="M31" s="22">
        <v>0.29487124569565049</v>
      </c>
      <c r="N31" s="22"/>
      <c r="O31" s="2"/>
    </row>
    <row r="32" spans="1:16" ht="17.399999999999999" x14ac:dyDescent="0.3">
      <c r="G32" s="17">
        <v>4.7874917427820458</v>
      </c>
      <c r="H32" s="22">
        <v>5</v>
      </c>
      <c r="I32" s="22">
        <v>89.054897800725826</v>
      </c>
      <c r="J32" s="25">
        <v>-10.054897800725826</v>
      </c>
      <c r="L32" s="22" t="s">
        <v>15</v>
      </c>
      <c r="M32" s="24">
        <v>1.45902781690356E-2</v>
      </c>
      <c r="N32" s="22" t="s">
        <v>55</v>
      </c>
      <c r="O32" s="2" t="s">
        <v>56</v>
      </c>
    </row>
    <row r="33" spans="7:15" ht="18" thickBot="1" x14ac:dyDescent="0.35">
      <c r="G33" s="17">
        <v>4.8283137373023015</v>
      </c>
      <c r="H33" s="22">
        <v>9</v>
      </c>
      <c r="I33" s="22">
        <v>93.176059225131041</v>
      </c>
      <c r="J33" s="25">
        <v>-3.1760592251310413</v>
      </c>
      <c r="L33" s="23" t="s">
        <v>16</v>
      </c>
      <c r="M33" s="23">
        <v>0.40262094293168493</v>
      </c>
      <c r="N33" s="23"/>
      <c r="O33" s="2"/>
    </row>
    <row r="34" spans="7:15" ht="17.399999999999999" x14ac:dyDescent="0.3">
      <c r="G34" s="17">
        <v>4.8675344504555822</v>
      </c>
      <c r="H34" s="22">
        <v>7</v>
      </c>
      <c r="I34" s="22">
        <v>97.135564192600498</v>
      </c>
      <c r="J34" s="25">
        <v>0.86443580739950221</v>
      </c>
    </row>
    <row r="35" spans="7:15" ht="17.399999999999999" x14ac:dyDescent="0.3">
      <c r="G35" s="17">
        <v>4.9416424226093039</v>
      </c>
      <c r="H35" s="22">
        <v>8</v>
      </c>
      <c r="I35" s="22">
        <v>104.61709270853993</v>
      </c>
      <c r="J35" s="25">
        <v>-9.6170927085399285</v>
      </c>
    </row>
    <row r="36" spans="7:15" ht="17.399999999999999" x14ac:dyDescent="0.3">
      <c r="G36" s="17">
        <v>4.9767337424205742</v>
      </c>
      <c r="H36" s="22">
        <v>15</v>
      </c>
      <c r="I36" s="22">
        <v>108.15971710103292</v>
      </c>
      <c r="J36" s="25">
        <v>-0.1597171010329248</v>
      </c>
    </row>
    <row r="37" spans="7:15" ht="17.399999999999999" x14ac:dyDescent="0.3">
      <c r="G37" s="17">
        <v>5.0106352940962555</v>
      </c>
      <c r="H37" s="22">
        <v>13</v>
      </c>
      <c r="I37" s="22">
        <v>111.58222912268275</v>
      </c>
      <c r="J37" s="25">
        <v>1.4177708773172526</v>
      </c>
    </row>
    <row r="38" spans="7:15" ht="17.399999999999999" x14ac:dyDescent="0.3">
      <c r="G38" s="17">
        <v>5.0751738152338266</v>
      </c>
      <c r="H38" s="22">
        <v>12</v>
      </c>
      <c r="I38" s="22">
        <v>118.09767911051574</v>
      </c>
      <c r="J38" s="25">
        <v>-8.0976791105157417</v>
      </c>
    </row>
    <row r="39" spans="7:15" ht="17.399999999999999" x14ac:dyDescent="0.3">
      <c r="G39" s="17">
        <v>5.1059454739005803</v>
      </c>
      <c r="H39" s="22">
        <v>14</v>
      </c>
      <c r="I39" s="22">
        <v>121.2042145493823</v>
      </c>
      <c r="J39" s="25">
        <v>3.7957854506177</v>
      </c>
    </row>
    <row r="40" spans="7:15" ht="17.399999999999999" x14ac:dyDescent="0.3">
      <c r="G40" s="17">
        <v>5.1929568508902104</v>
      </c>
      <c r="H40" s="22">
        <v>16</v>
      </c>
      <c r="I40" s="22">
        <v>129.98839902023451</v>
      </c>
      <c r="J40" s="24">
        <v>-14.98839902023451</v>
      </c>
    </row>
    <row r="41" spans="7:15" ht="17.399999999999999" x14ac:dyDescent="0.3">
      <c r="G41" s="17">
        <v>5.2203558250783244</v>
      </c>
      <c r="H41" s="22">
        <v>20</v>
      </c>
      <c r="I41" s="22">
        <v>132.75444700047967</v>
      </c>
      <c r="J41" s="24">
        <v>-2.7544470004796722</v>
      </c>
    </row>
    <row r="42" spans="7:15" ht="17.399999999999999" x14ac:dyDescent="0.3">
      <c r="G42" s="17">
        <v>5.2470240721604862</v>
      </c>
      <c r="H42" s="22">
        <v>25</v>
      </c>
      <c r="I42" s="22">
        <v>135.44672483803072</v>
      </c>
      <c r="J42" s="24">
        <v>-0.44672483803071827</v>
      </c>
    </row>
    <row r="43" spans="7:15" ht="17.399999999999999" x14ac:dyDescent="0.3">
      <c r="G43" s="17">
        <v>5.2983173665480363</v>
      </c>
      <c r="H43" s="22">
        <v>18</v>
      </c>
      <c r="I43" s="22">
        <v>140.62501043247278</v>
      </c>
      <c r="J43" s="24">
        <v>-20.625010432472777</v>
      </c>
    </row>
    <row r="44" spans="7:15" ht="17.399999999999999" x14ac:dyDescent="0.3">
      <c r="G44" s="17">
        <v>5.3230099791384085</v>
      </c>
      <c r="H44" s="22">
        <v>26</v>
      </c>
      <c r="I44" s="22">
        <v>143.11783920458799</v>
      </c>
      <c r="J44" s="24">
        <v>-3.1178392045879946</v>
      </c>
    </row>
    <row r="45" spans="7:15" ht="17.399999999999999" x14ac:dyDescent="0.3">
      <c r="G45" s="17">
        <v>5.3471075307174685</v>
      </c>
      <c r="H45" s="22">
        <v>22</v>
      </c>
      <c r="I45" s="22">
        <v>145.55059392804867</v>
      </c>
      <c r="J45" s="24">
        <v>-1.55059392804867</v>
      </c>
    </row>
    <row r="46" spans="7:15" ht="17.399999999999999" x14ac:dyDescent="0.3">
      <c r="G46" s="17">
        <v>5.393627546352362</v>
      </c>
      <c r="H46" s="22">
        <v>21</v>
      </c>
      <c r="I46" s="22">
        <v>150.24699585917244</v>
      </c>
      <c r="J46" s="24">
        <v>1.7530041408275565</v>
      </c>
    </row>
    <row r="47" spans="7:15" ht="17.399999999999999" x14ac:dyDescent="0.3">
      <c r="G47" s="17">
        <v>5.4161004022044201</v>
      </c>
      <c r="H47" s="22">
        <v>17</v>
      </c>
      <c r="I47" s="22">
        <v>152.51573034219155</v>
      </c>
      <c r="J47" s="24">
        <v>-12.515730342191546</v>
      </c>
    </row>
    <row r="48" spans="7:15" ht="17.399999999999999" x14ac:dyDescent="0.3">
      <c r="G48" s="17">
        <v>5.4380793089231956</v>
      </c>
      <c r="H48" s="22">
        <v>29</v>
      </c>
      <c r="I48" s="22">
        <v>154.73459846915364</v>
      </c>
      <c r="J48" s="24">
        <v>-17.734598469153639</v>
      </c>
    </row>
    <row r="49" spans="7:10" ht="17.399999999999999" x14ac:dyDescent="0.3">
      <c r="G49" s="17">
        <v>5.4806389233419912</v>
      </c>
      <c r="H49" s="22">
        <v>19</v>
      </c>
      <c r="I49" s="22">
        <v>159.03118033002454</v>
      </c>
      <c r="J49" s="24">
        <v>-14.03118033002454</v>
      </c>
    </row>
    <row r="50" spans="7:10" ht="17.399999999999999" x14ac:dyDescent="0.3">
      <c r="G50" s="17">
        <v>5.5012582105447274</v>
      </c>
      <c r="H50" s="22">
        <v>23</v>
      </c>
      <c r="I50" s="22">
        <v>161.11278883586283</v>
      </c>
      <c r="J50" s="24">
        <v>13.88721116413717</v>
      </c>
    </row>
    <row r="51" spans="7:10" ht="17.399999999999999" x14ac:dyDescent="0.3">
      <c r="G51" s="17">
        <v>5.521460917862246</v>
      </c>
      <c r="H51" s="22">
        <v>30</v>
      </c>
      <c r="I51" s="22">
        <v>163.1523417544297</v>
      </c>
      <c r="J51" s="24">
        <v>25.847658245570301</v>
      </c>
    </row>
    <row r="52" spans="7:10" ht="17.399999999999999" x14ac:dyDescent="0.3">
      <c r="G52" s="17">
        <v>5.5606816310155276</v>
      </c>
      <c r="H52" s="22">
        <v>24</v>
      </c>
      <c r="I52" s="22">
        <v>167.11184672189927</v>
      </c>
      <c r="J52" s="24">
        <v>12.888153278100731</v>
      </c>
    </row>
    <row r="53" spans="7:10" ht="17.399999999999999" x14ac:dyDescent="0.3">
      <c r="G53" s="17">
        <v>5.579729825986222</v>
      </c>
      <c r="H53" s="22">
        <v>27</v>
      </c>
      <c r="I53" s="22">
        <v>169.03484649788572</v>
      </c>
      <c r="J53" s="24">
        <v>8.9651535021142763</v>
      </c>
    </row>
    <row r="54" spans="7:10" ht="18" thickBot="1" x14ac:dyDescent="0.35">
      <c r="G54" s="17">
        <v>5.598421958998375</v>
      </c>
      <c r="H54" s="23">
        <v>28</v>
      </c>
      <c r="I54" s="23">
        <v>170.92190023974331</v>
      </c>
      <c r="J54" s="26">
        <v>20.078099760256691</v>
      </c>
    </row>
  </sheetData>
  <sortState ref="G25:J54">
    <sortCondition ref="G25:G54"/>
  </sortState>
  <pageMargins left="0.7" right="0.7" top="0.78740157499999996" bottom="0.78740157499999996" header="0.3" footer="0.3"/>
  <drawing r:id="rId1"/>
  <legacyDrawing r:id="rId2"/>
  <oleObjects>
    <mc:AlternateContent xmlns:mc="http://schemas.openxmlformats.org/markup-compatibility/2006">
      <mc:Choice Requires="x14">
        <oleObject progId="Equation.3" shapeId="5121" r:id="rId3">
          <objectPr defaultSize="0" autoPict="0" r:id="rId4">
            <anchor moveWithCells="1" sizeWithCells="1">
              <from>
                <xdr:col>9</xdr:col>
                <xdr:colOff>160020</xdr:colOff>
                <xdr:row>0</xdr:row>
                <xdr:rowOff>68580</xdr:rowOff>
              </from>
              <to>
                <xdr:col>12</xdr:col>
                <xdr:colOff>502920</xdr:colOff>
                <xdr:row>2</xdr:row>
                <xdr:rowOff>7620</xdr:rowOff>
              </to>
            </anchor>
          </objectPr>
        </oleObject>
      </mc:Choice>
      <mc:Fallback>
        <oleObject progId="Equation.3" shapeId="5121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Bartletův test H-S</vt:lpstr>
      <vt:lpstr>odstranění H-S</vt:lpstr>
      <vt:lpstr>L-L model</vt:lpstr>
    </vt:vector>
  </TitlesOfParts>
  <Company>OPF SU Karviná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ramik</dc:creator>
  <cp:lastModifiedBy>uzivatel</cp:lastModifiedBy>
  <dcterms:created xsi:type="dcterms:W3CDTF">2006-10-29T18:53:45Z</dcterms:created>
  <dcterms:modified xsi:type="dcterms:W3CDTF">2021-10-25T12:10:10Z</dcterms:modified>
</cp:coreProperties>
</file>