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0" yWindow="0" windowWidth="23040" windowHeight="9192"/>
  </bookViews>
  <sheets>
    <sheet name="List1" sheetId="1" r:id="rId1"/>
    <sheet name="List2" sheetId="2" r:id="rId2"/>
    <sheet name="Lis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" i="1"/>
  <c r="D4" i="3" l="1"/>
  <c r="D3" i="3"/>
  <c r="D2" i="3"/>
  <c r="I16" i="2" l="1"/>
  <c r="K14" i="2"/>
  <c r="I15" i="2" s="1"/>
  <c r="H14" i="2"/>
  <c r="D42" i="2"/>
  <c r="B9" i="2" l="1"/>
  <c r="B8" i="2"/>
  <c r="B7" i="2"/>
</calcChain>
</file>

<file path=xl/sharedStrings.xml><?xml version="1.0" encoding="utf-8"?>
<sst xmlns="http://schemas.openxmlformats.org/spreadsheetml/2006/main" count="81" uniqueCount="73">
  <si>
    <t>jméno</t>
  </si>
  <si>
    <t>příjmení</t>
  </si>
  <si>
    <t>docházka</t>
  </si>
  <si>
    <t>bonusové úlohy</t>
  </si>
  <si>
    <t>zkouška</t>
  </si>
  <si>
    <t>CELKEM</t>
  </si>
  <si>
    <t>Blinka</t>
  </si>
  <si>
    <t>Michal</t>
  </si>
  <si>
    <t>avg</t>
  </si>
  <si>
    <t>med</t>
  </si>
  <si>
    <t>var</t>
  </si>
  <si>
    <t>0,8; 1,7; 1;  4,5; 0,75; 0,9; 1,75; 2.</t>
  </si>
  <si>
    <t>Coca-Cola</t>
  </si>
  <si>
    <t>Kofola</t>
  </si>
  <si>
    <t>test. Kr</t>
  </si>
  <si>
    <t>krit h.</t>
  </si>
  <si>
    <t xml:space="preserve">1. Škoda, 2. ČEZ, 3. PPF, 4. Radegast, 5. Prazdroj, 6. Arcelor Mittal. Podle Experta 2 je pořadí: 1. ČEZ, 2. PPF,  3. Škoda, 4. Arcelor Mittal, 5. Radegast, 6. Prazdroj. </t>
  </si>
  <si>
    <t>ČEZ</t>
  </si>
  <si>
    <t>PPF</t>
  </si>
  <si>
    <t>Radegast</t>
  </si>
  <si>
    <t>Prazdroj</t>
  </si>
  <si>
    <t>Mittal</t>
  </si>
  <si>
    <t>Skoda</t>
  </si>
  <si>
    <t>Correl</t>
  </si>
  <si>
    <t>AVG:</t>
  </si>
  <si>
    <t>z:</t>
  </si>
  <si>
    <t>smodch:</t>
  </si>
  <si>
    <t>krit</t>
  </si>
  <si>
    <t>Frolešová</t>
  </si>
  <si>
    <t>Kristina</t>
  </si>
  <si>
    <t>Škuta</t>
  </si>
  <si>
    <t>Dominik</t>
  </si>
  <si>
    <t xml:space="preserve">Ševčík </t>
  </si>
  <si>
    <t>Rudolf</t>
  </si>
  <si>
    <t>Olišar</t>
  </si>
  <si>
    <t>Tomáš</t>
  </si>
  <si>
    <t>přijmeme</t>
  </si>
  <si>
    <t>Řešení bonusových úloh</t>
  </si>
  <si>
    <t>H0 přijímáme</t>
  </si>
  <si>
    <t>Boháčíková</t>
  </si>
  <si>
    <t>Marie</t>
  </si>
  <si>
    <t>Žiga</t>
  </si>
  <si>
    <t>Franco</t>
  </si>
  <si>
    <t>Dybalová</t>
  </si>
  <si>
    <t>Tereza</t>
  </si>
  <si>
    <t>př. 1</t>
  </si>
  <si>
    <t>př 2</t>
  </si>
  <si>
    <t>př 3</t>
  </si>
  <si>
    <t>Dvouvýběrový t-test s rovností rozptylů</t>
  </si>
  <si>
    <t>Soubor 1</t>
  </si>
  <si>
    <t>Soubor 2</t>
  </si>
  <si>
    <t>Stř. hodnota</t>
  </si>
  <si>
    <t>Rozptyl</t>
  </si>
  <si>
    <t>Pozorování</t>
  </si>
  <si>
    <t>Společný rozptyl</t>
  </si>
  <si>
    <t>Hyp. rozdíl stř. hodnot</t>
  </si>
  <si>
    <t>Rozdíl</t>
  </si>
  <si>
    <t>t Stat</t>
  </si>
  <si>
    <t>P(T&lt;=t) (1)</t>
  </si>
  <si>
    <t>t krit (1)</t>
  </si>
  <si>
    <t>P(T&lt;=t) (2)</t>
  </si>
  <si>
    <t>t krit (2)</t>
  </si>
  <si>
    <t>Baltabayev</t>
  </si>
  <si>
    <t>Daniyel</t>
  </si>
  <si>
    <t>Budín</t>
  </si>
  <si>
    <t>Jan</t>
  </si>
  <si>
    <t>Fukala</t>
  </si>
  <si>
    <t>Roman</t>
  </si>
  <si>
    <t>A</t>
  </si>
  <si>
    <t>E</t>
  </si>
  <si>
    <t>D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</si>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</sst>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0" xfId="0" applyFont="1"/>
    <xf numFmtId="0" fontId="5" fillId="3" borderId="0" xfId="0" applyFont="1" applyFill="1"/>
    <xf numFmtId="0" fontId="0" fillId="0" borderId="0" xfId="0" applyFill="1" applyBorder="1" applyAlignment="1"/>
    <xf numFmtId="0" fontId="0" fillId="0" borderId="6" xfId="0" applyFill="1" applyBorder="1" applyAlignment="1"/>
    <xf numFmtId="0" fontId="7" fillId="0" borderId="7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I5" sqref="I5"/>
    </sheetView>
  </sheetViews>
  <sheetFormatPr defaultRowHeight="14.4" x14ac:dyDescent="0.3"/>
  <cols>
    <col min="1" max="1" width="15.77734375" customWidth="1"/>
    <col min="2" max="2" width="11.6640625" customWidth="1"/>
    <col min="3" max="3" width="15.5546875" customWidth="1"/>
    <col min="4" max="4" width="17.77734375" customWidth="1"/>
    <col min="5" max="5" width="12.77734375" customWidth="1"/>
    <col min="6" max="6" width="12.33203125" customWidth="1"/>
  </cols>
  <sheetData>
    <row r="1" spans="1:7" ht="15.6" x14ac:dyDescent="0.3">
      <c r="A1" s="2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1"/>
    </row>
    <row r="2" spans="1:7" ht="15.6" x14ac:dyDescent="0.3">
      <c r="A2" s="20" t="s">
        <v>62</v>
      </c>
      <c r="B2" s="20" t="s">
        <v>63</v>
      </c>
      <c r="C2" s="20">
        <v>0</v>
      </c>
      <c r="D2" s="20">
        <v>0</v>
      </c>
      <c r="E2" s="19"/>
      <c r="F2" s="20">
        <f>SUM(C2:E2)</f>
        <v>0</v>
      </c>
      <c r="G2" s="1"/>
    </row>
    <row r="3" spans="1:7" ht="15.6" x14ac:dyDescent="0.3">
      <c r="A3" s="9" t="s">
        <v>6</v>
      </c>
      <c r="B3" s="9" t="s">
        <v>7</v>
      </c>
      <c r="C3" s="9">
        <v>0</v>
      </c>
      <c r="D3" s="9">
        <v>8</v>
      </c>
      <c r="E3" s="9">
        <v>78</v>
      </c>
      <c r="F3" s="20">
        <f t="shared" ref="F3:F12" si="0">SUM(C3:E3)</f>
        <v>86</v>
      </c>
      <c r="G3" s="1" t="s">
        <v>71</v>
      </c>
    </row>
    <row r="4" spans="1:7" ht="15.6" x14ac:dyDescent="0.3">
      <c r="A4" s="9" t="s">
        <v>39</v>
      </c>
      <c r="B4" s="9" t="s">
        <v>40</v>
      </c>
      <c r="C4" s="9">
        <v>10</v>
      </c>
      <c r="D4" s="9">
        <v>5</v>
      </c>
      <c r="E4" s="9">
        <v>54</v>
      </c>
      <c r="F4" s="20">
        <f t="shared" si="0"/>
        <v>69</v>
      </c>
      <c r="G4" s="1" t="s">
        <v>70</v>
      </c>
    </row>
    <row r="5" spans="1:7" ht="15.6" x14ac:dyDescent="0.3">
      <c r="A5" s="9" t="s">
        <v>64</v>
      </c>
      <c r="B5" s="9" t="s">
        <v>65</v>
      </c>
      <c r="C5" s="9">
        <v>0</v>
      </c>
      <c r="D5" s="9">
        <v>0</v>
      </c>
      <c r="E5" s="9">
        <v>42</v>
      </c>
      <c r="F5" s="20">
        <f t="shared" si="0"/>
        <v>42</v>
      </c>
      <c r="G5" s="1" t="s">
        <v>72</v>
      </c>
    </row>
    <row r="6" spans="1:7" ht="15.6" x14ac:dyDescent="0.3">
      <c r="A6" s="9" t="s">
        <v>43</v>
      </c>
      <c r="B6" s="9" t="s">
        <v>44</v>
      </c>
      <c r="C6" s="22">
        <v>10</v>
      </c>
      <c r="D6" s="9">
        <v>4</v>
      </c>
      <c r="E6" s="22">
        <v>82</v>
      </c>
      <c r="F6" s="20">
        <f t="shared" si="0"/>
        <v>96</v>
      </c>
      <c r="G6" s="1" t="s">
        <v>68</v>
      </c>
    </row>
    <row r="7" spans="1:7" ht="15.6" x14ac:dyDescent="0.3">
      <c r="A7" s="9" t="s">
        <v>28</v>
      </c>
      <c r="B7" s="9" t="s">
        <v>29</v>
      </c>
      <c r="C7" s="9">
        <v>7</v>
      </c>
      <c r="D7" s="9">
        <v>8</v>
      </c>
      <c r="E7" s="9">
        <v>46</v>
      </c>
      <c r="F7" s="20">
        <f t="shared" si="0"/>
        <v>61</v>
      </c>
      <c r="G7" s="1" t="s">
        <v>69</v>
      </c>
    </row>
    <row r="8" spans="1:7" ht="15.6" x14ac:dyDescent="0.3">
      <c r="A8" s="9" t="s">
        <v>66</v>
      </c>
      <c r="B8" s="9" t="s">
        <v>67</v>
      </c>
      <c r="C8" s="9">
        <v>10</v>
      </c>
      <c r="D8" s="9">
        <v>0</v>
      </c>
      <c r="E8" s="9">
        <v>100</v>
      </c>
      <c r="F8" s="20">
        <f t="shared" si="0"/>
        <v>110</v>
      </c>
      <c r="G8" s="1" t="s">
        <v>68</v>
      </c>
    </row>
    <row r="9" spans="1:7" ht="15.6" x14ac:dyDescent="0.3">
      <c r="A9" s="9" t="s">
        <v>34</v>
      </c>
      <c r="B9" s="9" t="s">
        <v>35</v>
      </c>
      <c r="C9" s="9">
        <v>7</v>
      </c>
      <c r="D9" s="9">
        <v>8</v>
      </c>
      <c r="E9" s="9">
        <v>88</v>
      </c>
      <c r="F9" s="20">
        <f t="shared" si="0"/>
        <v>103</v>
      </c>
      <c r="G9" s="1" t="s">
        <v>68</v>
      </c>
    </row>
    <row r="10" spans="1:7" ht="15.6" x14ac:dyDescent="0.3">
      <c r="A10" s="9" t="s">
        <v>32</v>
      </c>
      <c r="B10" s="9" t="s">
        <v>33</v>
      </c>
      <c r="C10" s="9">
        <v>10</v>
      </c>
      <c r="D10" s="9">
        <v>8</v>
      </c>
      <c r="E10" s="9">
        <v>98</v>
      </c>
      <c r="F10" s="20">
        <f t="shared" si="0"/>
        <v>116</v>
      </c>
      <c r="G10" s="1" t="s">
        <v>68</v>
      </c>
    </row>
    <row r="11" spans="1:7" ht="15.6" x14ac:dyDescent="0.3">
      <c r="A11" s="9" t="s">
        <v>30</v>
      </c>
      <c r="B11" s="9" t="s">
        <v>31</v>
      </c>
      <c r="C11" s="9">
        <v>10</v>
      </c>
      <c r="D11" s="9">
        <v>8</v>
      </c>
      <c r="E11" s="9"/>
      <c r="F11" s="20">
        <f t="shared" si="0"/>
        <v>18</v>
      </c>
    </row>
    <row r="12" spans="1:7" ht="15.6" x14ac:dyDescent="0.3">
      <c r="A12" s="21" t="s">
        <v>41</v>
      </c>
      <c r="B12" s="21" t="s">
        <v>42</v>
      </c>
      <c r="C12" s="21">
        <v>7</v>
      </c>
      <c r="D12" s="21">
        <v>9</v>
      </c>
      <c r="E12" s="23">
        <v>86</v>
      </c>
      <c r="F12" s="21">
        <f t="shared" si="0"/>
        <v>102</v>
      </c>
      <c r="G12" t="s">
        <v>68</v>
      </c>
    </row>
  </sheetData>
  <sortState ref="A2:G9">
    <sortCondition ref="A2:A9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L17" sqref="L17"/>
    </sheetView>
  </sheetViews>
  <sheetFormatPr defaultRowHeight="14.4" x14ac:dyDescent="0.3"/>
  <sheetData>
    <row r="1" spans="1:14" ht="15.6" x14ac:dyDescent="0.3">
      <c r="A1" s="3"/>
      <c r="B1" s="13" t="s">
        <v>37</v>
      </c>
      <c r="C1" s="13"/>
      <c r="D1" s="13"/>
    </row>
    <row r="4" spans="1:14" x14ac:dyDescent="0.3">
      <c r="A4">
        <v>28</v>
      </c>
      <c r="B4">
        <v>46</v>
      </c>
      <c r="C4">
        <v>39</v>
      </c>
      <c r="D4">
        <v>78</v>
      </c>
      <c r="E4">
        <v>45</v>
      </c>
      <c r="F4">
        <v>51</v>
      </c>
      <c r="G4">
        <v>58</v>
      </c>
      <c r="H4">
        <v>40</v>
      </c>
      <c r="I4">
        <v>45</v>
      </c>
      <c r="J4">
        <v>47</v>
      </c>
    </row>
    <row r="6" spans="1:14" x14ac:dyDescent="0.3">
      <c r="A6" s="10">
        <v>1</v>
      </c>
    </row>
    <row r="7" spans="1:14" x14ac:dyDescent="0.3">
      <c r="A7" s="11" t="s">
        <v>8</v>
      </c>
      <c r="B7" s="11">
        <f>AVERAGEA(A4:J4)</f>
        <v>47.7</v>
      </c>
    </row>
    <row r="8" spans="1:14" x14ac:dyDescent="0.3">
      <c r="A8" s="11" t="s">
        <v>9</v>
      </c>
      <c r="B8" s="11">
        <f>MEDIAN(A4:J6)</f>
        <v>45</v>
      </c>
    </row>
    <row r="9" spans="1:14" x14ac:dyDescent="0.3">
      <c r="A9" s="11" t="s">
        <v>10</v>
      </c>
      <c r="B9" s="11">
        <f>VARP(A4:J4)</f>
        <v>157.61000000000001</v>
      </c>
    </row>
    <row r="11" spans="1:14" x14ac:dyDescent="0.3">
      <c r="A11" s="10">
        <v>2</v>
      </c>
      <c r="B11" s="12" t="s">
        <v>36</v>
      </c>
    </row>
    <row r="13" spans="1:14" x14ac:dyDescent="0.3">
      <c r="A13" s="10">
        <v>3</v>
      </c>
      <c r="B13" s="3" t="s">
        <v>11</v>
      </c>
      <c r="G13">
        <v>0.8</v>
      </c>
      <c r="H13">
        <v>1.7</v>
      </c>
      <c r="I13">
        <v>1</v>
      </c>
      <c r="J13">
        <v>4.5</v>
      </c>
      <c r="K13">
        <v>0.75</v>
      </c>
      <c r="L13">
        <v>0.9</v>
      </c>
      <c r="M13">
        <v>1.75</v>
      </c>
      <c r="N13">
        <v>2</v>
      </c>
    </row>
    <row r="14" spans="1:14" x14ac:dyDescent="0.3">
      <c r="B14" s="3"/>
      <c r="G14" s="12" t="s">
        <v>24</v>
      </c>
      <c r="H14" s="12">
        <f>AVERAGEA(G13:N13)</f>
        <v>1.675</v>
      </c>
      <c r="J14" s="12" t="s">
        <v>26</v>
      </c>
      <c r="K14" s="12">
        <f>STDEV(G13:N13)</f>
        <v>1.2403916432205713</v>
      </c>
    </row>
    <row r="15" spans="1:14" x14ac:dyDescent="0.3">
      <c r="B15" s="3"/>
      <c r="H15" s="12" t="s">
        <v>25</v>
      </c>
      <c r="I15" s="12">
        <f>(1.675-1.5)*SQRT(8)/K14</f>
        <v>0.39904714735534952</v>
      </c>
      <c r="K15" s="14" t="s">
        <v>38</v>
      </c>
    </row>
    <row r="16" spans="1:14" x14ac:dyDescent="0.3">
      <c r="H16" s="12" t="s">
        <v>27</v>
      </c>
      <c r="I16" s="12">
        <f>_xlfn.T.INV.2T(0.05,7)</f>
        <v>2.3646242515927849</v>
      </c>
    </row>
    <row r="17" spans="1:5" ht="15" thickBot="1" x14ac:dyDescent="0.35">
      <c r="A17" s="10">
        <v>4</v>
      </c>
    </row>
    <row r="18" spans="1:5" ht="15" thickBot="1" x14ac:dyDescent="0.35">
      <c r="A18" s="4" t="s">
        <v>12</v>
      </c>
      <c r="B18" s="5" t="s">
        <v>13</v>
      </c>
      <c r="D18" s="12" t="s">
        <v>14</v>
      </c>
      <c r="E18" s="12">
        <v>0.30499999999999999</v>
      </c>
    </row>
    <row r="19" spans="1:5" ht="15" thickBot="1" x14ac:dyDescent="0.35">
      <c r="A19" s="6">
        <v>2</v>
      </c>
      <c r="B19" s="7">
        <v>10</v>
      </c>
      <c r="D19" s="12" t="s">
        <v>15</v>
      </c>
      <c r="E19" s="12">
        <v>2.1</v>
      </c>
    </row>
    <row r="20" spans="1:5" ht="15" thickBot="1" x14ac:dyDescent="0.35">
      <c r="A20" s="6">
        <v>14</v>
      </c>
      <c r="B20" s="7">
        <v>8</v>
      </c>
    </row>
    <row r="21" spans="1:5" ht="15" thickBot="1" x14ac:dyDescent="0.35">
      <c r="A21" s="6">
        <v>3</v>
      </c>
      <c r="B21" s="7">
        <v>2</v>
      </c>
    </row>
    <row r="22" spans="1:5" ht="15" thickBot="1" x14ac:dyDescent="0.35">
      <c r="A22" s="6">
        <v>5</v>
      </c>
      <c r="B22" s="7">
        <v>0</v>
      </c>
    </row>
    <row r="23" spans="1:5" ht="15" thickBot="1" x14ac:dyDescent="0.35">
      <c r="A23" s="6">
        <v>8</v>
      </c>
      <c r="B23" s="7">
        <v>5</v>
      </c>
    </row>
    <row r="24" spans="1:5" ht="15" thickBot="1" x14ac:dyDescent="0.35">
      <c r="A24" s="6">
        <v>4</v>
      </c>
      <c r="B24" s="7">
        <v>6</v>
      </c>
    </row>
    <row r="25" spans="1:5" ht="15" thickBot="1" x14ac:dyDescent="0.35">
      <c r="A25" s="6">
        <v>8</v>
      </c>
      <c r="B25" s="7">
        <v>12</v>
      </c>
    </row>
    <row r="26" spans="1:5" ht="15" thickBot="1" x14ac:dyDescent="0.35">
      <c r="A26" s="6">
        <v>2</v>
      </c>
      <c r="B26" s="7">
        <v>8</v>
      </c>
    </row>
    <row r="27" spans="1:5" ht="15" thickBot="1" x14ac:dyDescent="0.35">
      <c r="A27" s="6">
        <v>7</v>
      </c>
      <c r="B27" s="7">
        <v>9</v>
      </c>
    </row>
    <row r="28" spans="1:5" ht="15" thickBot="1" x14ac:dyDescent="0.35">
      <c r="A28" s="6">
        <v>7</v>
      </c>
      <c r="B28" s="7">
        <v>5</v>
      </c>
    </row>
    <row r="31" spans="1:5" x14ac:dyDescent="0.3">
      <c r="A31" s="10">
        <v>5</v>
      </c>
    </row>
    <row r="33" spans="1:4" x14ac:dyDescent="0.3">
      <c r="A33" s="8" t="s">
        <v>16</v>
      </c>
    </row>
    <row r="35" spans="1:4" x14ac:dyDescent="0.3">
      <c r="B35" t="s">
        <v>22</v>
      </c>
      <c r="C35">
        <v>1</v>
      </c>
      <c r="D35">
        <v>3</v>
      </c>
    </row>
    <row r="36" spans="1:4" x14ac:dyDescent="0.3">
      <c r="B36" t="s">
        <v>17</v>
      </c>
      <c r="C36">
        <v>2</v>
      </c>
      <c r="D36">
        <v>1</v>
      </c>
    </row>
    <row r="37" spans="1:4" x14ac:dyDescent="0.3">
      <c r="B37" t="s">
        <v>18</v>
      </c>
      <c r="C37">
        <v>3</v>
      </c>
      <c r="D37">
        <v>2</v>
      </c>
    </row>
    <row r="38" spans="1:4" x14ac:dyDescent="0.3">
      <c r="B38" t="s">
        <v>19</v>
      </c>
      <c r="C38">
        <v>4</v>
      </c>
      <c r="D38">
        <v>5</v>
      </c>
    </row>
    <row r="39" spans="1:4" x14ac:dyDescent="0.3">
      <c r="B39" t="s">
        <v>20</v>
      </c>
      <c r="C39">
        <v>5</v>
      </c>
      <c r="D39">
        <v>6</v>
      </c>
    </row>
    <row r="40" spans="1:4" x14ac:dyDescent="0.3">
      <c r="B40" t="s">
        <v>21</v>
      </c>
      <c r="C40">
        <v>6</v>
      </c>
      <c r="D40">
        <v>4</v>
      </c>
    </row>
    <row r="42" spans="1:4" x14ac:dyDescent="0.3">
      <c r="C42" t="s">
        <v>23</v>
      </c>
      <c r="D42" s="12">
        <f>CORREL(C35:C40,D35:D40)</f>
        <v>0.65714285714285725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J25" sqref="J25"/>
    </sheetView>
  </sheetViews>
  <sheetFormatPr defaultRowHeight="14.4" x14ac:dyDescent="0.3"/>
  <sheetData>
    <row r="2" spans="1:5" x14ac:dyDescent="0.3">
      <c r="A2" t="s">
        <v>45</v>
      </c>
      <c r="B2">
        <v>50</v>
      </c>
      <c r="D2">
        <f>AVERAGEA(B2:B11)</f>
        <v>48.2</v>
      </c>
      <c r="E2" t="s">
        <v>8</v>
      </c>
    </row>
    <row r="3" spans="1:5" x14ac:dyDescent="0.3">
      <c r="B3">
        <v>39</v>
      </c>
      <c r="D3">
        <f>MEDIAN(B2:B11)</f>
        <v>46</v>
      </c>
      <c r="E3" t="s">
        <v>9</v>
      </c>
    </row>
    <row r="4" spans="1:5" x14ac:dyDescent="0.3">
      <c r="B4">
        <v>29</v>
      </c>
      <c r="D4">
        <f>VARP(B2:B11)</f>
        <v>153.76</v>
      </c>
      <c r="E4" t="s">
        <v>10</v>
      </c>
    </row>
    <row r="5" spans="1:5" x14ac:dyDescent="0.3">
      <c r="B5">
        <v>78</v>
      </c>
    </row>
    <row r="6" spans="1:5" x14ac:dyDescent="0.3">
      <c r="B6">
        <v>45</v>
      </c>
    </row>
    <row r="7" spans="1:5" x14ac:dyDescent="0.3">
      <c r="B7">
        <v>51</v>
      </c>
    </row>
    <row r="8" spans="1:5" x14ac:dyDescent="0.3">
      <c r="B8">
        <v>58</v>
      </c>
    </row>
    <row r="9" spans="1:5" x14ac:dyDescent="0.3">
      <c r="B9">
        <v>40</v>
      </c>
    </row>
    <row r="10" spans="1:5" x14ac:dyDescent="0.3">
      <c r="B10">
        <v>45</v>
      </c>
    </row>
    <row r="11" spans="1:5" x14ac:dyDescent="0.3">
      <c r="B11">
        <v>47</v>
      </c>
    </row>
    <row r="14" spans="1:5" x14ac:dyDescent="0.3">
      <c r="A14" t="s">
        <v>46</v>
      </c>
      <c r="B14" t="s">
        <v>36</v>
      </c>
    </row>
    <row r="16" spans="1:5" x14ac:dyDescent="0.3">
      <c r="A16" t="s">
        <v>47</v>
      </c>
      <c r="B16">
        <v>8</v>
      </c>
      <c r="C16">
        <v>12</v>
      </c>
      <c r="E16" t="s">
        <v>48</v>
      </c>
    </row>
    <row r="17" spans="2:7" ht="15" thickBot="1" x14ac:dyDescent="0.35">
      <c r="B17">
        <v>7</v>
      </c>
      <c r="C17">
        <v>6</v>
      </c>
    </row>
    <row r="18" spans="2:7" x14ac:dyDescent="0.3">
      <c r="B18">
        <v>3</v>
      </c>
      <c r="C18">
        <v>2</v>
      </c>
      <c r="E18" s="17"/>
      <c r="F18" s="17" t="s">
        <v>49</v>
      </c>
      <c r="G18" s="17" t="s">
        <v>50</v>
      </c>
    </row>
    <row r="19" spans="2:7" x14ac:dyDescent="0.3">
      <c r="B19">
        <v>5</v>
      </c>
      <c r="C19">
        <v>0</v>
      </c>
      <c r="E19" s="15" t="s">
        <v>51</v>
      </c>
      <c r="F19" s="15">
        <v>6.1</v>
      </c>
      <c r="G19" s="15">
        <v>6.7</v>
      </c>
    </row>
    <row r="20" spans="2:7" x14ac:dyDescent="0.3">
      <c r="B20">
        <v>8</v>
      </c>
      <c r="C20">
        <v>5</v>
      </c>
      <c r="E20" s="15" t="s">
        <v>52</v>
      </c>
      <c r="F20" s="15">
        <v>5.8777777777777755</v>
      </c>
      <c r="G20" s="15">
        <v>18.011111111111113</v>
      </c>
    </row>
    <row r="21" spans="2:7" x14ac:dyDescent="0.3">
      <c r="B21">
        <v>4</v>
      </c>
      <c r="C21">
        <v>6</v>
      </c>
      <c r="E21" s="15" t="s">
        <v>53</v>
      </c>
      <c r="F21" s="15">
        <v>10</v>
      </c>
      <c r="G21" s="15">
        <v>10</v>
      </c>
    </row>
    <row r="22" spans="2:7" x14ac:dyDescent="0.3">
      <c r="B22">
        <v>9</v>
      </c>
      <c r="C22">
        <v>14</v>
      </c>
      <c r="E22" s="15" t="s">
        <v>54</v>
      </c>
      <c r="F22" s="15">
        <v>11.944444444444445</v>
      </c>
      <c r="G22" s="15"/>
    </row>
    <row r="23" spans="2:7" x14ac:dyDescent="0.3">
      <c r="B23">
        <v>2</v>
      </c>
      <c r="C23">
        <v>8</v>
      </c>
      <c r="E23" s="15" t="s">
        <v>55</v>
      </c>
      <c r="F23" s="15">
        <v>0</v>
      </c>
      <c r="G23" s="15"/>
    </row>
    <row r="24" spans="2:7" x14ac:dyDescent="0.3">
      <c r="B24">
        <v>7</v>
      </c>
      <c r="C24">
        <v>9</v>
      </c>
      <c r="E24" s="15" t="s">
        <v>56</v>
      </c>
      <c r="F24" s="15">
        <v>18</v>
      </c>
      <c r="G24" s="15"/>
    </row>
    <row r="25" spans="2:7" x14ac:dyDescent="0.3">
      <c r="B25">
        <v>8</v>
      </c>
      <c r="C25">
        <v>5</v>
      </c>
      <c r="E25" s="15" t="s">
        <v>57</v>
      </c>
      <c r="F25" s="15">
        <v>-0.38819798353237867</v>
      </c>
      <c r="G25" s="15"/>
    </row>
    <row r="26" spans="2:7" x14ac:dyDescent="0.3">
      <c r="E26" s="15" t="s">
        <v>58</v>
      </c>
      <c r="F26" s="15">
        <v>0.3512112372359002</v>
      </c>
      <c r="G26" s="15"/>
    </row>
    <row r="27" spans="2:7" x14ac:dyDescent="0.3">
      <c r="E27" s="15" t="s">
        <v>59</v>
      </c>
      <c r="F27" s="15">
        <v>1.7340636066175394</v>
      </c>
      <c r="G27" s="15"/>
    </row>
    <row r="28" spans="2:7" x14ac:dyDescent="0.3">
      <c r="E28" s="15" t="s">
        <v>60</v>
      </c>
      <c r="F28" s="18">
        <v>0.7024224744718004</v>
      </c>
      <c r="G28" s="15"/>
    </row>
    <row r="29" spans="2:7" ht="15" thickBot="1" x14ac:dyDescent="0.35">
      <c r="E29" s="16" t="s">
        <v>61</v>
      </c>
      <c r="F29" s="16">
        <v>2.1009220402410378</v>
      </c>
      <c r="G29" s="1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2023-12-20T13:15:46Z</dcterms:created>
  <dcterms:modified xsi:type="dcterms:W3CDTF">2024-01-10T13:57:01Z</dcterms:modified>
</cp:coreProperties>
</file>