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13_ncr:1_{EBFDCAD8-78DF-4E1A-B786-44C565F4C89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loviční plány" sheetId="2" r:id="rId1"/>
    <sheet name="List1" sheetId="3" r:id="rId2"/>
    <sheet name="List2" sheetId="4" r:id="rId3"/>
    <sheet name="List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C7" i="5" s="1"/>
  <c r="C8" i="5" s="1"/>
  <c r="B6" i="5"/>
  <c r="B22" i="4"/>
  <c r="B21" i="4"/>
  <c r="C19" i="4"/>
  <c r="D19" i="4"/>
  <c r="E19" i="4"/>
  <c r="F19" i="4"/>
  <c r="G19" i="4"/>
  <c r="H19" i="4"/>
  <c r="I19" i="4"/>
  <c r="J19" i="4"/>
  <c r="K19" i="4"/>
  <c r="B19" i="4"/>
  <c r="O17" i="4"/>
  <c r="C21" i="4"/>
  <c r="B13" i="4"/>
  <c r="C13" i="4"/>
  <c r="B14" i="4"/>
  <c r="C11" i="4"/>
  <c r="D11" i="4"/>
  <c r="E11" i="4"/>
  <c r="F11" i="4"/>
  <c r="G11" i="4"/>
  <c r="H11" i="4"/>
  <c r="I11" i="4"/>
  <c r="J11" i="4"/>
  <c r="K11" i="4"/>
  <c r="B11" i="4"/>
  <c r="C6" i="3"/>
  <c r="B8" i="3"/>
  <c r="B4" i="3"/>
  <c r="C8" i="3"/>
  <c r="B9" i="3"/>
  <c r="D6" i="3"/>
  <c r="E6" i="3"/>
  <c r="G6" i="3"/>
  <c r="I6" i="3"/>
  <c r="J6" i="3"/>
  <c r="K6" i="3"/>
</calcChain>
</file>

<file path=xl/sharedStrings.xml><?xml version="1.0" encoding="utf-8"?>
<sst xmlns="http://schemas.openxmlformats.org/spreadsheetml/2006/main" count="86" uniqueCount="51">
  <si>
    <t>Pro faktory A,B,C,D byl sestaven částečný (poloviční) plán s generátorem D = ABC. Výsledky experimentu jsou v tabulce.</t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</si>
  <si>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Vypočtěte efekt jednotlivých faktorů a interakce trojic a čtveřice.</t>
    </r>
  </si>
  <si>
    <t>A</t>
  </si>
  <si>
    <t>B</t>
  </si>
  <si>
    <t>C</t>
  </si>
  <si>
    <t>D=ABC</t>
  </si>
  <si>
    <t>Y</t>
  </si>
  <si>
    <t>ABC</t>
  </si>
  <si>
    <t>ABD</t>
  </si>
  <si>
    <t>BCD</t>
  </si>
  <si>
    <t>ACD</t>
  </si>
  <si>
    <t>ABCD</t>
  </si>
  <si>
    <t>-</t>
  </si>
  <si>
    <t>+</t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</si>
  <si>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Proveďte grafické hodnocení efektu faktorů.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</si>
  <si>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Doplňte tabulku</t>
    </r>
  </si>
  <si>
    <t>Bylo vyrobeno 10 ks výrobků u kterého sledujeme délku. Ideální délka 30 cm.</t>
  </si>
  <si>
    <t>Určete ztrátovou funkci pro první dva výrobky, průměrnou ztrátu a celkovou ztátu.</t>
  </si>
  <si>
    <t>Hodnota A = 100Kč, d= 1 cm</t>
  </si>
  <si>
    <t>d…tolerance (29 cm)</t>
  </si>
  <si>
    <t>ztáta (L)</t>
  </si>
  <si>
    <t>délka (Y) cm</t>
  </si>
  <si>
    <t>průměrná ztráta</t>
  </si>
  <si>
    <t>celková ztráta</t>
  </si>
  <si>
    <t>počítáme pomocí vzorečku</t>
  </si>
  <si>
    <t>k=</t>
  </si>
  <si>
    <t>tam kde vznikla ztráta mimo toleranci (víc jak 29 cm), tak tam napíšeme hodnotu A=(100)</t>
  </si>
  <si>
    <t>A…ztráta při překročení tolerance</t>
  </si>
  <si>
    <r>
      <t>U určitého výrobku se sleduje průměr a hmotnost, přičemž průměr má být T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= 20 cm ± 1 a hmotnost T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= 100 g ± 2. Nedodržení tolerance pro průměr stojí 20 Kč, pro hmotnost 30 Kč. K dispozici jsou výsledky kontroly deseti výrobků.</t>
    </r>
  </si>
  <si>
    <t>Výsledky kontroly pro průměr:</t>
  </si>
  <si>
    <t>20,1; 20; 20; 19,9; 20,1; 20; 19,9; 20, 20,1; 19,9.</t>
  </si>
  <si>
    <t>Výsledky kontroly pro hmotnost:</t>
  </si>
  <si>
    <t>99,9; 99,9; 99,8; 100,2; 100; 100; 100,1; 99,8; 99,9; 100,2.</t>
  </si>
  <si>
    <t>Porovnejte kvalitu výroby při dodržování sledovaných rozměrů.</t>
  </si>
  <si>
    <t>Určete celkové průměrné ztráty z nekvality.</t>
  </si>
  <si>
    <t>Příklad 1.</t>
  </si>
  <si>
    <t xml:space="preserve">průměr (Y) cm </t>
  </si>
  <si>
    <t>d=1cm</t>
  </si>
  <si>
    <t>A=20 kč</t>
  </si>
  <si>
    <t>k=20/1=20</t>
  </si>
  <si>
    <t>vše v toleranci 1 cm, nikde nepíšeme A (20)</t>
  </si>
  <si>
    <t>hmotnost (Y) g</t>
  </si>
  <si>
    <t>T=100</t>
  </si>
  <si>
    <t>celková ztáta</t>
  </si>
  <si>
    <t>d=2g</t>
  </si>
  <si>
    <t>A=30</t>
  </si>
  <si>
    <t>ztráta</t>
  </si>
  <si>
    <t>průměr</t>
  </si>
  <si>
    <t>Příklad 5 ze skript</t>
  </si>
  <si>
    <t>zbytečné počítat jednotlivě potřebujeme ztrátu za všch 50 000 kuliček</t>
  </si>
  <si>
    <t>A=cena jedné kuličky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</si>
</sst>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0" xfId="0" applyFill="1"/>
    <xf numFmtId="0" fontId="0" fillId="0" borderId="0" xfId="0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workbookViewId="0">
      <selection activeCell="A3" sqref="A3"/>
    </sheetView>
  </sheetViews>
  <sheetFormatPr defaultRowHeight="15" x14ac:dyDescent="0.25"/>
  <sheetData>
    <row r="1" spans="1:15" ht="15.75" x14ac:dyDescent="0.25">
      <c r="A1" s="1" t="s">
        <v>0</v>
      </c>
    </row>
    <row r="2" spans="1:15" ht="15.75" x14ac:dyDescent="0.25">
      <c r="A2" s="1" t="s">
        <v>15</v>
      </c>
    </row>
    <row r="3" spans="1:15" ht="15.75" x14ac:dyDescent="0.25">
      <c r="A3" s="1" t="s">
        <v>1</v>
      </c>
    </row>
    <row r="4" spans="1:15" ht="15.75" x14ac:dyDescent="0.25">
      <c r="A4" s="1" t="s">
        <v>14</v>
      </c>
    </row>
    <row r="6" spans="1:15" ht="15.75" thickBot="1" x14ac:dyDescent="0.3"/>
    <row r="7" spans="1:15" ht="16.5" thickBot="1" x14ac:dyDescent="0.3"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3" t="s">
        <v>2</v>
      </c>
      <c r="H7" s="4" t="s">
        <v>3</v>
      </c>
      <c r="I7" s="4" t="s">
        <v>4</v>
      </c>
      <c r="J7" s="4" t="s">
        <v>5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</row>
    <row r="8" spans="1:15" ht="16.5" thickBot="1" x14ac:dyDescent="0.3">
      <c r="B8" s="5" t="s">
        <v>12</v>
      </c>
      <c r="C8" s="2" t="s">
        <v>12</v>
      </c>
      <c r="D8" s="2" t="s">
        <v>12</v>
      </c>
      <c r="E8" s="2"/>
      <c r="F8" s="2">
        <v>77</v>
      </c>
      <c r="G8" s="2">
        <v>-1</v>
      </c>
      <c r="H8" s="2">
        <v>-1</v>
      </c>
      <c r="I8" s="2">
        <v>-1</v>
      </c>
      <c r="J8" s="2"/>
      <c r="K8" s="2"/>
      <c r="L8" s="2"/>
      <c r="M8" s="2"/>
      <c r="N8" s="2"/>
      <c r="O8" s="2"/>
    </row>
    <row r="9" spans="1:15" ht="16.5" thickBot="1" x14ac:dyDescent="0.3">
      <c r="B9" s="5" t="s">
        <v>13</v>
      </c>
      <c r="C9" s="2" t="s">
        <v>12</v>
      </c>
      <c r="D9" s="2" t="s">
        <v>12</v>
      </c>
      <c r="E9" s="2"/>
      <c r="F9" s="2">
        <v>67</v>
      </c>
      <c r="G9" s="2">
        <v>1</v>
      </c>
      <c r="H9" s="2">
        <v>-1</v>
      </c>
      <c r="I9" s="2">
        <v>-1</v>
      </c>
      <c r="J9" s="2"/>
      <c r="K9" s="2"/>
      <c r="L9" s="2"/>
      <c r="M9" s="2"/>
      <c r="N9" s="2"/>
      <c r="O9" s="2"/>
    </row>
    <row r="10" spans="1:15" ht="16.5" thickBot="1" x14ac:dyDescent="0.3">
      <c r="B10" s="5" t="s">
        <v>12</v>
      </c>
      <c r="C10" s="2" t="s">
        <v>13</v>
      </c>
      <c r="D10" s="2" t="s">
        <v>12</v>
      </c>
      <c r="E10" s="2"/>
      <c r="F10" s="2">
        <v>64</v>
      </c>
      <c r="G10" s="2">
        <v>-1</v>
      </c>
      <c r="H10" s="2">
        <v>1</v>
      </c>
      <c r="I10" s="2">
        <v>-1</v>
      </c>
      <c r="J10" s="2"/>
      <c r="K10" s="2"/>
      <c r="L10" s="2"/>
      <c r="M10" s="2"/>
      <c r="N10" s="2"/>
      <c r="O10" s="2"/>
    </row>
    <row r="11" spans="1:15" ht="16.5" thickBot="1" x14ac:dyDescent="0.3">
      <c r="B11" s="5" t="s">
        <v>13</v>
      </c>
      <c r="C11" s="2" t="s">
        <v>13</v>
      </c>
      <c r="D11" s="2" t="s">
        <v>12</v>
      </c>
      <c r="E11" s="2"/>
      <c r="F11" s="2">
        <v>51</v>
      </c>
      <c r="G11" s="2">
        <v>1</v>
      </c>
      <c r="H11" s="2">
        <v>1</v>
      </c>
      <c r="I11" s="2">
        <v>-1</v>
      </c>
      <c r="J11" s="2"/>
      <c r="K11" s="2"/>
      <c r="L11" s="2"/>
      <c r="M11" s="2"/>
      <c r="N11" s="2"/>
      <c r="O11" s="2"/>
    </row>
    <row r="12" spans="1:15" ht="16.5" thickBot="1" x14ac:dyDescent="0.3">
      <c r="B12" s="5" t="s">
        <v>12</v>
      </c>
      <c r="C12" s="2" t="s">
        <v>12</v>
      </c>
      <c r="D12" s="2" t="s">
        <v>13</v>
      </c>
      <c r="E12" s="2"/>
      <c r="F12" s="2">
        <v>64</v>
      </c>
      <c r="G12" s="2">
        <v>-1</v>
      </c>
      <c r="H12" s="2">
        <v>-1</v>
      </c>
      <c r="I12" s="2">
        <v>1</v>
      </c>
      <c r="J12" s="2"/>
      <c r="K12" s="2"/>
      <c r="L12" s="2"/>
      <c r="M12" s="2"/>
      <c r="N12" s="2"/>
      <c r="O12" s="2"/>
    </row>
    <row r="13" spans="1:15" ht="16.5" thickBot="1" x14ac:dyDescent="0.3">
      <c r="B13" s="5" t="s">
        <v>13</v>
      </c>
      <c r="C13" s="2" t="s">
        <v>12</v>
      </c>
      <c r="D13" s="2" t="s">
        <v>13</v>
      </c>
      <c r="E13" s="2"/>
      <c r="F13" s="2">
        <v>53</v>
      </c>
      <c r="G13" s="2">
        <v>1</v>
      </c>
      <c r="H13" s="2">
        <v>-1</v>
      </c>
      <c r="I13" s="2">
        <v>1</v>
      </c>
      <c r="J13" s="2"/>
      <c r="K13" s="2"/>
      <c r="L13" s="2"/>
      <c r="M13" s="2"/>
      <c r="N13" s="2"/>
      <c r="O13" s="2"/>
    </row>
    <row r="14" spans="1:15" ht="16.5" thickBot="1" x14ac:dyDescent="0.3">
      <c r="B14" s="5" t="s">
        <v>12</v>
      </c>
      <c r="C14" s="2" t="s">
        <v>13</v>
      </c>
      <c r="D14" s="2" t="s">
        <v>13</v>
      </c>
      <c r="E14" s="2"/>
      <c r="F14" s="2">
        <v>73</v>
      </c>
      <c r="G14" s="2">
        <v>-1</v>
      </c>
      <c r="H14" s="2">
        <v>1</v>
      </c>
      <c r="I14" s="2">
        <v>1</v>
      </c>
      <c r="J14" s="2"/>
      <c r="K14" s="2"/>
      <c r="L14" s="2"/>
      <c r="M14" s="2"/>
      <c r="N14" s="2"/>
      <c r="O14" s="2"/>
    </row>
    <row r="15" spans="1:15" ht="16.5" thickBot="1" x14ac:dyDescent="0.3">
      <c r="B15" s="5" t="s">
        <v>13</v>
      </c>
      <c r="C15" s="2" t="s">
        <v>13</v>
      </c>
      <c r="D15" s="2" t="s">
        <v>13</v>
      </c>
      <c r="E15" s="2"/>
      <c r="F15" s="2">
        <v>67</v>
      </c>
      <c r="G15" s="2">
        <v>1</v>
      </c>
      <c r="H15" s="2">
        <v>1</v>
      </c>
      <c r="I15" s="2">
        <v>1</v>
      </c>
      <c r="J15" s="2"/>
      <c r="K15" s="2"/>
      <c r="L15" s="2"/>
      <c r="M15" s="2"/>
      <c r="N15" s="2"/>
      <c r="O1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8207-294B-46E5-B582-9E60FACAADDE}">
  <dimension ref="A1:M9"/>
  <sheetViews>
    <sheetView workbookViewId="0">
      <selection activeCell="D31" sqref="D31"/>
    </sheetView>
  </sheetViews>
  <sheetFormatPr defaultRowHeight="15" x14ac:dyDescent="0.25"/>
  <cols>
    <col min="1" max="1" width="15.42578125" customWidth="1"/>
  </cols>
  <sheetData>
    <row r="1" spans="1:13" x14ac:dyDescent="0.25">
      <c r="A1" t="s">
        <v>16</v>
      </c>
    </row>
    <row r="2" spans="1:13" x14ac:dyDescent="0.25">
      <c r="A2" t="s">
        <v>17</v>
      </c>
      <c r="J2" t="s">
        <v>19</v>
      </c>
    </row>
    <row r="3" spans="1:13" x14ac:dyDescent="0.25">
      <c r="A3" t="s">
        <v>18</v>
      </c>
      <c r="J3" t="s">
        <v>27</v>
      </c>
    </row>
    <row r="4" spans="1:13" x14ac:dyDescent="0.25">
      <c r="A4" s="9" t="s">
        <v>25</v>
      </c>
      <c r="B4" s="10">
        <f>100/(1)*(1)</f>
        <v>100</v>
      </c>
    </row>
    <row r="5" spans="1:13" x14ac:dyDescent="0.25">
      <c r="A5" s="7" t="s">
        <v>21</v>
      </c>
      <c r="B5" s="7">
        <v>32</v>
      </c>
      <c r="C5" s="7">
        <v>30.5</v>
      </c>
      <c r="D5" s="7">
        <v>31</v>
      </c>
      <c r="E5" s="7">
        <v>30</v>
      </c>
      <c r="F5" s="7">
        <v>33</v>
      </c>
      <c r="G5" s="7">
        <v>29</v>
      </c>
      <c r="H5" s="7">
        <v>28</v>
      </c>
      <c r="I5" s="7">
        <v>29.5</v>
      </c>
      <c r="J5" s="7">
        <v>29.8</v>
      </c>
      <c r="K5" s="7">
        <v>30.5</v>
      </c>
    </row>
    <row r="6" spans="1:13" x14ac:dyDescent="0.25">
      <c r="A6" s="8" t="s">
        <v>20</v>
      </c>
      <c r="B6" s="8">
        <v>100</v>
      </c>
      <c r="C6" s="8">
        <f>100*(C5-30)*(C5-30)</f>
        <v>25</v>
      </c>
      <c r="D6" s="8">
        <f t="shared" ref="D6:K6" si="0">100*(D5-30)*(D5-30)</f>
        <v>100</v>
      </c>
      <c r="E6" s="8">
        <f t="shared" si="0"/>
        <v>0</v>
      </c>
      <c r="F6" s="8">
        <v>100</v>
      </c>
      <c r="G6" s="8">
        <f t="shared" si="0"/>
        <v>100</v>
      </c>
      <c r="H6" s="8">
        <v>100</v>
      </c>
      <c r="I6" s="8">
        <f t="shared" si="0"/>
        <v>25</v>
      </c>
      <c r="J6" s="8">
        <f t="shared" si="0"/>
        <v>3.9999999999999716</v>
      </c>
      <c r="K6" s="8">
        <f t="shared" si="0"/>
        <v>25</v>
      </c>
      <c r="M6" t="s">
        <v>26</v>
      </c>
    </row>
    <row r="7" spans="1:13" x14ac:dyDescent="0.25">
      <c r="M7" t="s">
        <v>24</v>
      </c>
    </row>
    <row r="8" spans="1:13" x14ac:dyDescent="0.25">
      <c r="A8" s="6" t="s">
        <v>22</v>
      </c>
      <c r="B8" s="6">
        <f>B4*C8</f>
        <v>207.78888888888895</v>
      </c>
      <c r="C8">
        <f>VAR(B5:K5)</f>
        <v>2.0778888888888893</v>
      </c>
    </row>
    <row r="9" spans="1:13" x14ac:dyDescent="0.25">
      <c r="A9" s="6" t="s">
        <v>23</v>
      </c>
      <c r="B9" s="6">
        <f>SUM(B6:K6)</f>
        <v>579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F55F-61B9-4E01-BFB8-6084882DD7B2}">
  <dimension ref="A1:Q22"/>
  <sheetViews>
    <sheetView workbookViewId="0">
      <selection activeCell="N18" sqref="N18"/>
    </sheetView>
  </sheetViews>
  <sheetFormatPr defaultRowHeight="15" x14ac:dyDescent="0.25"/>
  <cols>
    <col min="1" max="1" width="15.7109375" customWidth="1"/>
  </cols>
  <sheetData>
    <row r="1" spans="1:17" x14ac:dyDescent="0.25">
      <c r="A1" t="s">
        <v>35</v>
      </c>
    </row>
    <row r="2" spans="1:17" ht="18" x14ac:dyDescent="0.25">
      <c r="A2" s="11" t="s">
        <v>28</v>
      </c>
      <c r="G2" s="13"/>
      <c r="H2" s="13"/>
      <c r="J2" s="17"/>
      <c r="M2" s="13"/>
      <c r="N2" s="13"/>
      <c r="O2" s="13"/>
      <c r="P2" s="17"/>
      <c r="Q2" s="17"/>
    </row>
    <row r="3" spans="1:17" x14ac:dyDescent="0.25">
      <c r="A3" s="11" t="s">
        <v>29</v>
      </c>
    </row>
    <row r="4" spans="1:17" x14ac:dyDescent="0.25">
      <c r="A4" s="13"/>
      <c r="B4" s="13"/>
      <c r="C4" s="15" t="s">
        <v>30</v>
      </c>
      <c r="D4" s="13"/>
      <c r="E4" s="13"/>
    </row>
    <row r="5" spans="1:17" x14ac:dyDescent="0.25">
      <c r="A5" s="11" t="s">
        <v>31</v>
      </c>
      <c r="I5" t="s">
        <v>37</v>
      </c>
      <c r="J5" t="s">
        <v>39</v>
      </c>
    </row>
    <row r="6" spans="1:17" x14ac:dyDescent="0.25">
      <c r="A6" s="17"/>
      <c r="B6" s="17"/>
      <c r="C6" s="18" t="s">
        <v>32</v>
      </c>
      <c r="D6" s="17"/>
      <c r="E6" s="17"/>
      <c r="F6" s="17"/>
      <c r="I6" t="s">
        <v>38</v>
      </c>
    </row>
    <row r="7" spans="1:17" x14ac:dyDescent="0.25">
      <c r="A7" s="11" t="s">
        <v>33</v>
      </c>
    </row>
    <row r="8" spans="1:17" x14ac:dyDescent="0.25">
      <c r="A8" s="11" t="s">
        <v>34</v>
      </c>
    </row>
    <row r="10" spans="1:17" x14ac:dyDescent="0.25">
      <c r="A10" s="16" t="s">
        <v>36</v>
      </c>
      <c r="B10" s="7">
        <v>20.100000000000001</v>
      </c>
      <c r="C10" s="7">
        <v>20</v>
      </c>
      <c r="D10" s="7">
        <v>20</v>
      </c>
      <c r="E10" s="7">
        <v>19.899999999999999</v>
      </c>
      <c r="F10" s="7">
        <v>20.100000000000001</v>
      </c>
      <c r="G10" s="7">
        <v>20</v>
      </c>
      <c r="H10" s="7">
        <v>19.899999999999999</v>
      </c>
      <c r="I10" s="7">
        <v>20</v>
      </c>
      <c r="J10" s="7">
        <v>20.100000000000001</v>
      </c>
      <c r="K10" s="7">
        <v>19.899999999999999</v>
      </c>
    </row>
    <row r="11" spans="1:17" x14ac:dyDescent="0.25">
      <c r="A11" s="12" t="s">
        <v>20</v>
      </c>
      <c r="B11" s="8">
        <f>20*(B10-20)*(B10-20)</f>
        <v>0.20000000000000567</v>
      </c>
      <c r="C11" s="8">
        <f t="shared" ref="C11:K11" si="0">20*(C10-20)*(C10-20)</f>
        <v>0</v>
      </c>
      <c r="D11" s="8">
        <f t="shared" si="0"/>
        <v>0</v>
      </c>
      <c r="E11" s="8">
        <f t="shared" si="0"/>
        <v>0.20000000000000567</v>
      </c>
      <c r="F11" s="8">
        <f t="shared" si="0"/>
        <v>0.20000000000000567</v>
      </c>
      <c r="G11" s="8">
        <f t="shared" si="0"/>
        <v>0</v>
      </c>
      <c r="H11" s="8">
        <f t="shared" si="0"/>
        <v>0.20000000000000567</v>
      </c>
      <c r="I11" s="8">
        <f t="shared" si="0"/>
        <v>0</v>
      </c>
      <c r="J11" s="8">
        <f t="shared" si="0"/>
        <v>0.20000000000000567</v>
      </c>
      <c r="K11" s="8">
        <f t="shared" si="0"/>
        <v>0.20000000000000567</v>
      </c>
      <c r="M11" t="s">
        <v>40</v>
      </c>
    </row>
    <row r="13" spans="1:17" x14ac:dyDescent="0.25">
      <c r="A13" s="6" t="s">
        <v>22</v>
      </c>
      <c r="B13" s="6">
        <f>20*C13</f>
        <v>0.13333333333333713</v>
      </c>
      <c r="C13" s="14">
        <f>VAR(B10:K10)</f>
        <v>6.666666666666857E-3</v>
      </c>
    </row>
    <row r="14" spans="1:17" x14ac:dyDescent="0.25">
      <c r="A14" s="6" t="s">
        <v>23</v>
      </c>
      <c r="B14" s="6">
        <f>SUM(B11:K11)</f>
        <v>1.2000000000000342</v>
      </c>
      <c r="C14" s="14"/>
    </row>
    <row r="17" spans="1:15" x14ac:dyDescent="0.25">
      <c r="M17" t="s">
        <v>42</v>
      </c>
      <c r="N17" s="9" t="s">
        <v>25</v>
      </c>
      <c r="O17" s="10">
        <f>30/4</f>
        <v>7.5</v>
      </c>
    </row>
    <row r="18" spans="1:15" x14ac:dyDescent="0.25">
      <c r="A18" s="19" t="s">
        <v>41</v>
      </c>
      <c r="B18" s="19">
        <v>99.9</v>
      </c>
      <c r="C18" s="19">
        <v>99.9</v>
      </c>
      <c r="D18" s="19">
        <v>99.8</v>
      </c>
      <c r="E18" s="19">
        <v>100.2</v>
      </c>
      <c r="F18" s="19">
        <v>100</v>
      </c>
      <c r="G18" s="19">
        <v>100</v>
      </c>
      <c r="H18" s="19">
        <v>100.1</v>
      </c>
      <c r="I18" s="19">
        <v>99.8</v>
      </c>
      <c r="J18" s="19">
        <v>99.9</v>
      </c>
      <c r="K18" s="19">
        <v>100.2</v>
      </c>
      <c r="M18" t="s">
        <v>44</v>
      </c>
      <c r="N18" t="s">
        <v>45</v>
      </c>
    </row>
    <row r="19" spans="1:15" x14ac:dyDescent="0.25">
      <c r="A19" s="8" t="s">
        <v>20</v>
      </c>
      <c r="B19" s="8">
        <f>7.5*(B18-100)*(B18-100)</f>
        <v>7.4999999999991476E-2</v>
      </c>
      <c r="C19" s="8">
        <f t="shared" ref="C19:K19" si="1">7.5*(C18-100)*(C18-100)</f>
        <v>7.4999999999991476E-2</v>
      </c>
      <c r="D19" s="8">
        <f t="shared" si="1"/>
        <v>0.30000000000000854</v>
      </c>
      <c r="E19" s="8">
        <f t="shared" si="1"/>
        <v>0.30000000000000854</v>
      </c>
      <c r="F19" s="8">
        <f t="shared" si="1"/>
        <v>0</v>
      </c>
      <c r="G19" s="8">
        <f t="shared" si="1"/>
        <v>0</v>
      </c>
      <c r="H19" s="8">
        <f t="shared" si="1"/>
        <v>7.4999999999991476E-2</v>
      </c>
      <c r="I19" s="8">
        <f t="shared" si="1"/>
        <v>0.30000000000000854</v>
      </c>
      <c r="J19" s="8">
        <f t="shared" si="1"/>
        <v>7.4999999999991476E-2</v>
      </c>
      <c r="K19" s="8">
        <f t="shared" si="1"/>
        <v>0.30000000000000854</v>
      </c>
    </row>
    <row r="21" spans="1:15" x14ac:dyDescent="0.25">
      <c r="A21" s="6" t="s">
        <v>22</v>
      </c>
      <c r="B21" s="6">
        <f>7.5*C21</f>
        <v>0.16333333333333369</v>
      </c>
      <c r="C21">
        <f>VAR(B18:K18)</f>
        <v>2.1777777777777826E-2</v>
      </c>
    </row>
    <row r="22" spans="1:15" x14ac:dyDescent="0.25">
      <c r="A22" s="6" t="s">
        <v>43</v>
      </c>
      <c r="B22" s="6">
        <f>SUM(B19:K19)</f>
        <v>1.5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DB12A-789D-47C7-A721-66C4287CF083}">
  <dimension ref="A1:P8"/>
  <sheetViews>
    <sheetView tabSelected="1" workbookViewId="0">
      <selection activeCell="G15" sqref="G15"/>
    </sheetView>
  </sheetViews>
  <sheetFormatPr defaultRowHeight="15" x14ac:dyDescent="0.25"/>
  <sheetData>
    <row r="1" spans="1:16" x14ac:dyDescent="0.25">
      <c r="A1" t="s">
        <v>48</v>
      </c>
      <c r="C1" t="s">
        <v>50</v>
      </c>
    </row>
    <row r="3" spans="1:16" x14ac:dyDescent="0.25">
      <c r="A3" s="8" t="s">
        <v>47</v>
      </c>
      <c r="B3" s="21">
        <v>-0.3</v>
      </c>
      <c r="C3" s="21">
        <v>0.1</v>
      </c>
      <c r="D3" s="21">
        <v>0.2</v>
      </c>
      <c r="E3" s="21">
        <v>0</v>
      </c>
      <c r="F3" s="21">
        <v>0</v>
      </c>
      <c r="G3" s="21">
        <v>-0.2</v>
      </c>
      <c r="H3" s="21">
        <v>-0.1</v>
      </c>
      <c r="I3" s="21">
        <v>0</v>
      </c>
      <c r="J3" s="21">
        <v>0.4</v>
      </c>
      <c r="K3" s="21">
        <v>0.1</v>
      </c>
      <c r="L3" s="21">
        <v>-0.1</v>
      </c>
      <c r="M3" s="21">
        <v>0</v>
      </c>
      <c r="N3" s="21">
        <v>0</v>
      </c>
      <c r="O3" s="21">
        <v>0.1</v>
      </c>
      <c r="P3" s="21">
        <v>-0.2</v>
      </c>
    </row>
    <row r="4" spans="1:16" x14ac:dyDescent="0.25">
      <c r="A4" s="20" t="s">
        <v>46</v>
      </c>
      <c r="C4" s="22"/>
      <c r="E4" s="22" t="s">
        <v>49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6" spans="1:16" x14ac:dyDescent="0.25">
      <c r="A6" t="s">
        <v>25</v>
      </c>
      <c r="B6">
        <f>0.6/0.16</f>
        <v>3.75</v>
      </c>
    </row>
    <row r="7" spans="1:16" x14ac:dyDescent="0.25">
      <c r="A7" t="s">
        <v>22</v>
      </c>
      <c r="C7">
        <f>B6*D7</f>
        <v>0.11250000000000003</v>
      </c>
      <c r="D7">
        <f>VAR(B3:P3)</f>
        <v>3.0000000000000009E-2</v>
      </c>
    </row>
    <row r="8" spans="1:16" x14ac:dyDescent="0.25">
      <c r="A8" t="s">
        <v>23</v>
      </c>
      <c r="C8">
        <f>50000*C7</f>
        <v>5625.0000000000018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Poloviční plány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D</dc:creator>
  <cp:lastModifiedBy>student</cp:lastModifiedBy>
  <dcterms:created xsi:type="dcterms:W3CDTF">2015-11-26T08:12:00Z</dcterms:created>
  <dcterms:modified xsi:type="dcterms:W3CDTF">2022-12-08T09:28:06Z</dcterms:modified>
</cp:coreProperties>
</file>