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600" yWindow="216" windowWidth="11100" windowHeight="6348" activeTab="2"/>
  </bookViews>
  <sheets>
    <sheet name="úloha 1" sheetId="1" r:id="rId1"/>
    <sheet name="úloha 2" sheetId="3" r:id="rId2"/>
    <sheet name="úloha 3" sheetId="10" r:id="rId3"/>
    <sheet name="úloha 4" sheetId="8" r:id="rId4"/>
    <sheet name="Vzorce" sheetId="9" r:id="rId5"/>
  </sheets>
  <calcPr calcId="162913"/>
</workbook>
</file>

<file path=xl/calcChain.xml><?xml version="1.0" encoding="utf-8"?>
<calcChain xmlns="http://schemas.openxmlformats.org/spreadsheetml/2006/main">
  <c r="D23" i="10" l="1"/>
  <c r="E15" i="10" l="1"/>
  <c r="D15" i="10"/>
  <c r="F14" i="10"/>
  <c r="F13" i="10"/>
  <c r="F15" i="10" s="1"/>
  <c r="E17" i="10" s="1"/>
  <c r="E6" i="10"/>
  <c r="E5" i="10"/>
  <c r="E7" i="10" s="1"/>
  <c r="D7" i="10"/>
  <c r="C7" i="10"/>
  <c r="E19" i="3"/>
  <c r="E18" i="3"/>
  <c r="E17" i="3"/>
  <c r="E15" i="3"/>
  <c r="D15" i="3"/>
  <c r="F14" i="3"/>
  <c r="F13" i="3"/>
  <c r="F15" i="3" s="1"/>
  <c r="K9" i="1"/>
  <c r="D19" i="1"/>
  <c r="E13" i="1"/>
  <c r="E11" i="1"/>
  <c r="E12" i="1"/>
  <c r="E10" i="1"/>
  <c r="D11" i="1"/>
  <c r="D12" i="1"/>
  <c r="D10" i="1"/>
  <c r="E18" i="10" l="1"/>
  <c r="E19" i="10" s="1"/>
</calcChain>
</file>

<file path=xl/sharedStrings.xml><?xml version="1.0" encoding="utf-8"?>
<sst xmlns="http://schemas.openxmlformats.org/spreadsheetml/2006/main" count="97" uniqueCount="82">
  <si>
    <t>Při kontrole dodávky jsme náhodně vybrali 100 výrobků a zjistili, že 75 je 1. jakosti, 10 kusů je 2. jakosti a</t>
  </si>
  <si>
    <t>15 kusů je jakosti třetí.</t>
  </si>
  <si>
    <t>Kuřáci</t>
  </si>
  <si>
    <t>Nekuřáci</t>
  </si>
  <si>
    <t>Bez výskytu bronchitidy</t>
  </si>
  <si>
    <t>Je možné na hladině významnosti 0,05 usoudit vzájemnou závislost kouření a výskytu bronchitidy?</t>
  </si>
  <si>
    <t>užilo 4 různých metod (M1, M2, M3, M4). Dělníci si sami zvolili jednu z metod. Po určitém čase</t>
  </si>
  <si>
    <t>byli všichni dělníci přezkoušeni v kontrolním pokusu a celkový pokrok každého z nich byl oceněn pomocí 5-ti</t>
  </si>
  <si>
    <t>bodové stupnice. Zjistěte, zda rozvoj schopností provádět sledovaný úkon závisí na metodě zácviku.</t>
  </si>
  <si>
    <t>Použijte hladinu významnosti 0,05.</t>
  </si>
  <si>
    <r>
      <t>Metoda</t>
    </r>
    <r>
      <rPr>
        <sz val="10"/>
        <rFont val="Arial CE"/>
        <charset val="238"/>
      </rPr>
      <t xml:space="preserve"> Zlepšení</t>
    </r>
  </si>
  <si>
    <t>M1</t>
  </si>
  <si>
    <t>M2</t>
  </si>
  <si>
    <t>M3</t>
  </si>
  <si>
    <t>M4</t>
  </si>
  <si>
    <t>Výskyt bronchitidy</t>
  </si>
  <si>
    <t>Test dobré shody.</t>
  </si>
  <si>
    <t>Postup testování:</t>
  </si>
  <si>
    <r>
      <t>1. Stanovení hypotézy:   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: 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=π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p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=π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,…p</t>
    </r>
    <r>
      <rPr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>=π</t>
    </r>
    <r>
      <rPr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>, (dobrá shoda)</t>
    </r>
  </si>
  <si>
    <r>
      <t xml:space="preserve"> H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: </t>
    </r>
  </si>
  <si>
    <r>
      <t>(negace 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)</t>
    </r>
  </si>
  <si>
    <t xml:space="preserve">2. Testové kritérium: </t>
  </si>
  <si>
    <t xml:space="preserve">3. Obor přijetí: </t>
  </si>
  <si>
    <t xml:space="preserve">     kritický obor: </t>
  </si>
  <si>
    <t xml:space="preserve">   4. Výsledek</t>
  </si>
  <si>
    <t xml:space="preserve">Četnosti v jednotlivých třídách značíme </t>
  </si>
  <si>
    <t xml:space="preserve">, celkový rozsah náhodného výběru je n. </t>
  </si>
  <si>
    <t xml:space="preserve">Teoretické četnosti </t>
  </si>
  <si>
    <t xml:space="preserve">získáte jako součin odpovídající pravděpodobnosti a rozsahu náhodného výběru: </t>
  </si>
  <si>
    <r>
      <t xml:space="preserve"> =CHITEST(</t>
    </r>
    <r>
      <rPr>
        <i/>
        <sz val="12"/>
        <rFont val="Times New Roman"/>
        <family val="1"/>
      </rPr>
      <t>Aktuální</t>
    </r>
    <r>
      <rPr>
        <sz val="12"/>
        <rFont val="Times New Roman"/>
        <family val="1"/>
      </rPr>
      <t>;</t>
    </r>
    <r>
      <rPr>
        <i/>
        <sz val="12"/>
        <rFont val="Times New Roman"/>
        <family val="1"/>
      </rPr>
      <t>Očekávané</t>
    </r>
    <r>
      <rPr>
        <sz val="12"/>
        <rFont val="Times New Roman"/>
        <family val="1"/>
      </rPr>
      <t xml:space="preserve">) </t>
    </r>
  </si>
  <si>
    <r>
      <t>pravděpodobnost odpovídající hodnotě testového kritéria pro χ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rozdělení</t>
    </r>
  </si>
  <si>
    <t>Test nezávislosti kvalitativních znaků</t>
  </si>
  <si>
    <r>
      <t>1. Stanovení hypotézy:H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: p</t>
    </r>
    <r>
      <rPr>
        <vertAlign val="subscript"/>
        <sz val="12"/>
        <rFont val="Times New Roman"/>
        <family val="1"/>
      </rPr>
      <t>i,j</t>
    </r>
    <r>
      <rPr>
        <sz val="12"/>
        <rFont val="Times New Roman"/>
        <family val="1"/>
      </rPr>
      <t>=p</t>
    </r>
    <r>
      <rPr>
        <vertAlign val="subscript"/>
        <sz val="12"/>
        <rFont val="Times New Roman"/>
        <family val="1"/>
      </rPr>
      <t>i,.</t>
    </r>
    <r>
      <rPr>
        <sz val="12"/>
        <rFont val="Times New Roman"/>
        <family val="1"/>
      </rPr>
      <t>.p</t>
    </r>
    <r>
      <rPr>
        <vertAlign val="subscript"/>
        <sz val="12"/>
        <rFont val="Times New Roman"/>
        <family val="1"/>
      </rPr>
      <t>.j</t>
    </r>
    <r>
      <rPr>
        <sz val="12"/>
        <rFont val="Times New Roman"/>
        <family val="1"/>
      </rPr>
      <t xml:space="preserve"> i=1,…r; j=1, …s, (nezávislost znaků)</t>
    </r>
  </si>
  <si>
    <r>
      <t xml:space="preserve">         H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: negace H</t>
    </r>
    <r>
      <rPr>
        <vertAlign val="subscript"/>
        <sz val="12"/>
        <rFont val="Times New Roman"/>
        <family val="1"/>
      </rPr>
      <t>0</t>
    </r>
  </si>
  <si>
    <t xml:space="preserve">, kritický obor: </t>
  </si>
  <si>
    <t xml:space="preserve">  4. Výsledek</t>
  </si>
  <si>
    <t>1 bod</t>
  </si>
  <si>
    <t>2 body</t>
  </si>
  <si>
    <t>3 body</t>
  </si>
  <si>
    <t>4 body</t>
  </si>
  <si>
    <t>5 bodů</t>
  </si>
  <si>
    <r>
      <t>1</t>
    </r>
    <r>
      <rPr>
        <sz val="10"/>
        <rFont val="Arial CE"/>
        <charset val="238"/>
      </rPr>
      <t>.) Dodavatel slíbil, že dodávka bude obsahovat 80% výrobků 1. jakosti, 15% druhé jakosti a 5% jakosti třetí.</t>
    </r>
  </si>
  <si>
    <t>2.) Lékařská studie obsahuje výsledky pozorování bronchitidy u skupiny kuřáků a nekuřáků, viz tabulka.</t>
  </si>
  <si>
    <t>4.) Při testování účinnosti metod zácviku nových pracovníků se při nácviku určitého pracovního úkonu</t>
  </si>
  <si>
    <t>Muži</t>
  </si>
  <si>
    <t>Ženy</t>
  </si>
  <si>
    <t>ano</t>
  </si>
  <si>
    <t>ne</t>
  </si>
  <si>
    <t>Na hladině významnosti alfa = 0.01 otestuje hypotézu, zda muži byli stejně spokojeni jako ženy.</t>
  </si>
  <si>
    <t>Výpočet "ručně"</t>
  </si>
  <si>
    <t>O četnosti</t>
  </si>
  <si>
    <t>P četnosti</t>
  </si>
  <si>
    <t>(O-P)^2</t>
  </si>
  <si>
    <t>(O-P)^2/O</t>
  </si>
  <si>
    <t>1. jakost</t>
  </si>
  <si>
    <t>2. jakost</t>
  </si>
  <si>
    <t>3. jakost</t>
  </si>
  <si>
    <t>suma  = T</t>
  </si>
  <si>
    <t>T krit</t>
  </si>
  <si>
    <t xml:space="preserve">H0: p(1. jakost) = 0.80, p(2.jakost) = 0.15, p(3.jakost) = 0.05 </t>
  </si>
  <si>
    <t xml:space="preserve">H1: H0 neplatí </t>
  </si>
  <si>
    <t>Na hladině významnosti alfa =0,05 zjitěte, zda dodavatel dodržel smlouvu.</t>
  </si>
  <si>
    <t>Protože T je větší než K, nulovou hypotézu zamítáme.</t>
  </si>
  <si>
    <t xml:space="preserve">Výpočet: </t>
  </si>
  <si>
    <t>Výpočet pomocí funkce CHITEST:</t>
  </si>
  <si>
    <t>p-hodnota:</t>
  </si>
  <si>
    <t>Protože je p-hodnota velmi malá (menší než alfa), H0 zamítáme.</t>
  </si>
  <si>
    <t>b ano</t>
  </si>
  <si>
    <t>b ne</t>
  </si>
  <si>
    <t>Testové kritérium G:</t>
  </si>
  <si>
    <t>čitatel</t>
  </si>
  <si>
    <t>jmenovatel</t>
  </si>
  <si>
    <t>G</t>
  </si>
  <si>
    <t>krit. hodnota:</t>
  </si>
  <si>
    <t>K:</t>
  </si>
  <si>
    <t>df=1, alfa = 0.05</t>
  </si>
  <si>
    <t>Protože je G větší než K, H0 zamítáme.</t>
  </si>
  <si>
    <t>df = 2, alfa = 0.05</t>
  </si>
  <si>
    <t>3.) Pojišťovna se dotazovala zákazníků (mužů a žen) na spokojenost  s havarijním pojištěním.</t>
  </si>
  <si>
    <t>Řešení:</t>
  </si>
  <si>
    <t>Protože je G menší než K, H0 přijímáme.</t>
  </si>
  <si>
    <t>df=1, alfa = 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</si>
</sst>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15"/>
    </xf>
    <xf numFmtId="0" fontId="5" fillId="0" borderId="0" xfId="0" applyFont="1"/>
    <xf numFmtId="0" fontId="5" fillId="3" borderId="0" xfId="0" applyFont="1" applyFill="1"/>
    <xf numFmtId="0" fontId="0" fillId="3" borderId="0" xfId="0" applyFill="1"/>
    <xf numFmtId="0" fontId="4" fillId="2" borderId="0" xfId="0" applyFont="1" applyFill="1"/>
    <xf numFmtId="0" fontId="5" fillId="0" borderId="0" xfId="0" applyFont="1" applyAlignment="1">
      <alignment horizontal="left" indent="11"/>
    </xf>
    <xf numFmtId="0" fontId="0" fillId="0" borderId="0" xfId="0" applyFont="1"/>
    <xf numFmtId="0" fontId="0" fillId="0" borderId="1" xfId="0" applyBorder="1"/>
    <xf numFmtId="0" fontId="9" fillId="4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Fill="1"/>
    <xf numFmtId="0" fontId="9" fillId="6" borderId="0" xfId="0" applyFont="1" applyFill="1"/>
    <xf numFmtId="0" fontId="9" fillId="4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175260</xdr:colOff>
          <xdr:row>5</xdr:row>
          <xdr:rowOff>22860</xdr:rowOff>
        </xdr:from>
        <xdr:to>
          <xdr:col>4</xdr:col>
          <xdr:colOff>236220</xdr:colOff>
          <xdr:row>6</xdr:row>
          <xdr:rowOff>7620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7</xdr:row>
          <xdr:rowOff>38100</xdr:rowOff>
        </xdr:from>
        <xdr:to>
          <xdr:col>4</xdr:col>
          <xdr:colOff>30480</xdr:colOff>
          <xdr:row>9</xdr:row>
          <xdr:rowOff>99060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411480</xdr:colOff>
          <xdr:row>9</xdr:row>
          <xdr:rowOff>121920</xdr:rowOff>
        </xdr:from>
        <xdr:to>
          <xdr:col>2</xdr:col>
          <xdr:colOff>601980</xdr:colOff>
          <xdr:row>11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480060</xdr:colOff>
          <xdr:row>11</xdr:row>
          <xdr:rowOff>137160</xdr:rowOff>
        </xdr:from>
        <xdr:to>
          <xdr:col>3</xdr:col>
          <xdr:colOff>213360</xdr:colOff>
          <xdr:row>12</xdr:row>
          <xdr:rowOff>175260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601980</xdr:colOff>
          <xdr:row>16</xdr:row>
          <xdr:rowOff>144780</xdr:rowOff>
        </xdr:from>
        <xdr:to>
          <xdr:col>3</xdr:col>
          <xdr:colOff>144780</xdr:colOff>
          <xdr:row>18</xdr:row>
          <xdr:rowOff>7620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19</xdr:row>
          <xdr:rowOff>22860</xdr:rowOff>
        </xdr:from>
        <xdr:to>
          <xdr:col>2</xdr:col>
          <xdr:colOff>563880</xdr:colOff>
          <xdr:row>20</xdr:row>
          <xdr:rowOff>83820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14</xdr:row>
          <xdr:rowOff>175260</xdr:rowOff>
        </xdr:from>
        <xdr:to>
          <xdr:col>4</xdr:col>
          <xdr:colOff>594360</xdr:colOff>
          <xdr:row>16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236220</xdr:colOff>
          <xdr:row>32</xdr:row>
          <xdr:rowOff>45720</xdr:rowOff>
        </xdr:from>
        <xdr:to>
          <xdr:col>4</xdr:col>
          <xdr:colOff>114300</xdr:colOff>
          <xdr:row>34</xdr:row>
          <xdr:rowOff>106680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541020</xdr:colOff>
          <xdr:row>34</xdr:row>
          <xdr:rowOff>121920</xdr:rowOff>
        </xdr:from>
        <xdr:to>
          <xdr:col>3</xdr:col>
          <xdr:colOff>388620</xdr:colOff>
          <xdr:row>36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525780</xdr:colOff>
          <xdr:row>36</xdr:row>
          <xdr:rowOff>121920</xdr:rowOff>
        </xdr:from>
        <xdr:to>
          <xdr:col>3</xdr:col>
          <xdr:colOff>518160</xdr:colOff>
          <xdr:row>37</xdr:row>
          <xdr:rowOff>182880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9.bin"/><Relationship Id="rId3" Type="http://schemas.openxmlformats.org/officeDocument/2006/relationships/oleObject" Target="../embeddings/oleObject1.bin"/><Relationship Id="rId21" Type="http://schemas.openxmlformats.org/officeDocument/2006/relationships/image" Target="../media/image9.wmf"/><Relationship Id="rId7" Type="http://schemas.openxmlformats.org/officeDocument/2006/relationships/oleObject" Target="../embeddings/oleObject3.bin"/><Relationship Id="rId12" Type="http://schemas.openxmlformats.org/officeDocument/2006/relationships/image" Target="../media/image5.wmf"/><Relationship Id="rId17" Type="http://schemas.openxmlformats.org/officeDocument/2006/relationships/oleObject" Target="../embeddings/oleObject8.bin"/><Relationship Id="rId2" Type="http://schemas.openxmlformats.org/officeDocument/2006/relationships/vmlDrawing" Target="../drawings/vmlDrawing1.vml"/><Relationship Id="rId16" Type="http://schemas.openxmlformats.org/officeDocument/2006/relationships/image" Target="../media/image7.wmf"/><Relationship Id="rId20" Type="http://schemas.openxmlformats.org/officeDocument/2006/relationships/oleObject" Target="../embeddings/oleObject10.bin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11" Type="http://schemas.openxmlformats.org/officeDocument/2006/relationships/oleObject" Target="../embeddings/oleObject5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4.wmf"/><Relationship Id="rId19" Type="http://schemas.openxmlformats.org/officeDocument/2006/relationships/image" Target="../media/image8.wmf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Relationship Id="rId14" Type="http://schemas.openxmlformats.org/officeDocument/2006/relationships/image" Target="../media/image6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3.2" x14ac:dyDescent="0.25"/>
  <cols>
    <col min="2" max="2" width="9.21875" customWidth="1"/>
    <col min="3" max="3" width="9.44140625" customWidth="1"/>
    <col min="6" max="6" width="9.88671875" customWidth="1"/>
    <col min="10" max="10" width="10.88671875" customWidth="1"/>
    <col min="11" max="11" width="12.33203125" bestFit="1" customWidth="1"/>
  </cols>
  <sheetData>
    <row r="1" spans="1:11" x14ac:dyDescent="0.25">
      <c r="A1" s="15" t="s">
        <v>41</v>
      </c>
    </row>
    <row r="2" spans="1:11" x14ac:dyDescent="0.25">
      <c r="A2" t="s">
        <v>0</v>
      </c>
    </row>
    <row r="3" spans="1:11" x14ac:dyDescent="0.25">
      <c r="A3" t="s">
        <v>1</v>
      </c>
    </row>
    <row r="4" spans="1:11" x14ac:dyDescent="0.25">
      <c r="A4" t="s">
        <v>61</v>
      </c>
    </row>
    <row r="7" spans="1:11" x14ac:dyDescent="0.25">
      <c r="B7" t="s">
        <v>49</v>
      </c>
    </row>
    <row r="8" spans="1:11" x14ac:dyDescent="0.25">
      <c r="J8" t="s">
        <v>64</v>
      </c>
    </row>
    <row r="9" spans="1:11" x14ac:dyDescent="0.25">
      <c r="A9" s="16"/>
      <c r="B9" s="16" t="s">
        <v>50</v>
      </c>
      <c r="C9" s="16" t="s">
        <v>51</v>
      </c>
      <c r="D9" s="16" t="s">
        <v>52</v>
      </c>
      <c r="E9" s="16" t="s">
        <v>53</v>
      </c>
      <c r="J9" s="22" t="s">
        <v>65</v>
      </c>
      <c r="K9" s="22">
        <f>CHITEST(C10:C12,B10:B12)</f>
        <v>1.6876586119882699E-5</v>
      </c>
    </row>
    <row r="10" spans="1:11" x14ac:dyDescent="0.25">
      <c r="A10" s="16" t="s">
        <v>54</v>
      </c>
      <c r="B10" s="16">
        <v>80</v>
      </c>
      <c r="C10" s="16">
        <v>75</v>
      </c>
      <c r="D10" s="16">
        <f>(B10-C10)*(B10-C10)</f>
        <v>25</v>
      </c>
      <c r="E10" s="16">
        <f>D10/B10</f>
        <v>0.3125</v>
      </c>
    </row>
    <row r="11" spans="1:11" x14ac:dyDescent="0.25">
      <c r="A11" s="16" t="s">
        <v>55</v>
      </c>
      <c r="B11" s="16">
        <v>15</v>
      </c>
      <c r="C11" s="16">
        <v>10</v>
      </c>
      <c r="D11" s="16">
        <f t="shared" ref="D11:D12" si="0">(B11-C11)*(B11-C11)</f>
        <v>25</v>
      </c>
      <c r="E11" s="16">
        <f t="shared" ref="E11:E12" si="1">D11/B11</f>
        <v>1.6666666666666667</v>
      </c>
      <c r="J11" t="s">
        <v>66</v>
      </c>
    </row>
    <row r="12" spans="1:11" x14ac:dyDescent="0.25">
      <c r="A12" s="16" t="s">
        <v>56</v>
      </c>
      <c r="B12" s="16">
        <v>5</v>
      </c>
      <c r="C12" s="16">
        <v>15</v>
      </c>
      <c r="D12" s="16">
        <f t="shared" si="0"/>
        <v>100</v>
      </c>
      <c r="E12" s="16">
        <f t="shared" si="1"/>
        <v>20</v>
      </c>
    </row>
    <row r="13" spans="1:11" x14ac:dyDescent="0.25">
      <c r="E13" s="17">
        <f>SUM(E10:E12)</f>
        <v>21.979166666666668</v>
      </c>
      <c r="F13" s="17" t="s">
        <v>57</v>
      </c>
    </row>
    <row r="14" spans="1:11" x14ac:dyDescent="0.25">
      <c r="E14" s="20"/>
      <c r="F14" s="20"/>
    </row>
    <row r="15" spans="1:11" x14ac:dyDescent="0.25">
      <c r="B15" t="s">
        <v>59</v>
      </c>
      <c r="E15" s="20"/>
      <c r="F15" s="20"/>
    </row>
    <row r="16" spans="1:11" x14ac:dyDescent="0.25">
      <c r="B16" t="s">
        <v>60</v>
      </c>
      <c r="E16" s="20"/>
      <c r="F16" s="20"/>
    </row>
    <row r="17" spans="1:6" x14ac:dyDescent="0.25">
      <c r="E17" s="20"/>
      <c r="F17" s="20"/>
    </row>
    <row r="18" spans="1:6" x14ac:dyDescent="0.25">
      <c r="B18" t="s">
        <v>77</v>
      </c>
    </row>
    <row r="19" spans="1:6" x14ac:dyDescent="0.25">
      <c r="B19" s="18" t="s">
        <v>58</v>
      </c>
      <c r="C19" s="19">
        <v>9.1999999999999993</v>
      </c>
      <c r="D19">
        <f>CHIINV(0.01,2)</f>
        <v>9.2103403719761818</v>
      </c>
    </row>
    <row r="21" spans="1:6" x14ac:dyDescent="0.25">
      <c r="A21" t="s">
        <v>62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5" sqref="A25:C25"/>
    </sheetView>
  </sheetViews>
  <sheetFormatPr defaultRowHeight="13.2" x14ac:dyDescent="0.25"/>
  <cols>
    <col min="1" max="1" width="20.5546875" customWidth="1"/>
    <col min="5" max="5" width="12" bestFit="1" customWidth="1"/>
  </cols>
  <sheetData>
    <row r="1" spans="1:6" x14ac:dyDescent="0.25">
      <c r="A1" t="s">
        <v>42</v>
      </c>
    </row>
    <row r="3" spans="1:6" x14ac:dyDescent="0.25">
      <c r="A3" s="24"/>
      <c r="B3" s="25" t="s">
        <v>2</v>
      </c>
      <c r="C3" s="25" t="s">
        <v>3</v>
      </c>
    </row>
    <row r="4" spans="1:6" x14ac:dyDescent="0.25">
      <c r="A4" s="24" t="s">
        <v>15</v>
      </c>
      <c r="B4" s="25">
        <v>160</v>
      </c>
      <c r="C4" s="25">
        <v>200</v>
      </c>
    </row>
    <row r="5" spans="1:6" x14ac:dyDescent="0.25">
      <c r="A5" s="24" t="s">
        <v>4</v>
      </c>
      <c r="B5" s="25">
        <v>190</v>
      </c>
      <c r="C5" s="25">
        <v>450</v>
      </c>
    </row>
    <row r="7" spans="1:6" x14ac:dyDescent="0.25">
      <c r="A7" t="s">
        <v>5</v>
      </c>
    </row>
    <row r="10" spans="1:6" x14ac:dyDescent="0.25">
      <c r="B10" t="s">
        <v>63</v>
      </c>
    </row>
    <row r="12" spans="1:6" x14ac:dyDescent="0.25">
      <c r="C12" s="24"/>
      <c r="D12" s="25" t="s">
        <v>2</v>
      </c>
      <c r="E12" s="25" t="s">
        <v>3</v>
      </c>
    </row>
    <row r="13" spans="1:6" x14ac:dyDescent="0.25">
      <c r="C13" s="24" t="s">
        <v>67</v>
      </c>
      <c r="D13" s="25">
        <v>160</v>
      </c>
      <c r="E13" s="25">
        <v>200</v>
      </c>
      <c r="F13">
        <f>SUM(D13:E13)</f>
        <v>360</v>
      </c>
    </row>
    <row r="14" spans="1:6" x14ac:dyDescent="0.25">
      <c r="C14" s="24" t="s">
        <v>68</v>
      </c>
      <c r="D14" s="25">
        <v>190</v>
      </c>
      <c r="E14" s="25">
        <v>450</v>
      </c>
      <c r="F14">
        <f>SUM(D14:E14)</f>
        <v>640</v>
      </c>
    </row>
    <row r="15" spans="1:6" x14ac:dyDescent="0.25">
      <c r="D15">
        <f>SUM(D13:D14)</f>
        <v>350</v>
      </c>
      <c r="E15">
        <f>SUM(E13:E14)</f>
        <v>650</v>
      </c>
      <c r="F15">
        <f>SUM(F13:F14)</f>
        <v>1000</v>
      </c>
    </row>
    <row r="17" spans="1:6" x14ac:dyDescent="0.25">
      <c r="C17" t="s">
        <v>69</v>
      </c>
      <c r="E17">
        <f>F15*(D13*E14-D14*E13)*(D13*E14-D14*E13)</f>
        <v>1156000000000</v>
      </c>
      <c r="F17" t="s">
        <v>70</v>
      </c>
    </row>
    <row r="18" spans="1:6" x14ac:dyDescent="0.25">
      <c r="E18">
        <f>F13*F14*E15*D15</f>
        <v>52416000000</v>
      </c>
      <c r="F18" t="s">
        <v>71</v>
      </c>
    </row>
    <row r="19" spans="1:6" x14ac:dyDescent="0.25">
      <c r="E19" s="23">
        <f>E17/E18</f>
        <v>22.054334554334556</v>
      </c>
      <c r="F19" s="23" t="s">
        <v>72</v>
      </c>
    </row>
    <row r="21" spans="1:6" x14ac:dyDescent="0.25">
      <c r="C21" t="s">
        <v>73</v>
      </c>
    </row>
    <row r="22" spans="1:6" x14ac:dyDescent="0.25">
      <c r="C22" t="s">
        <v>75</v>
      </c>
    </row>
    <row r="23" spans="1:6" x14ac:dyDescent="0.25">
      <c r="C23" s="19" t="s">
        <v>74</v>
      </c>
      <c r="D23" s="19">
        <v>3.8</v>
      </c>
    </row>
    <row r="25" spans="1:6" x14ac:dyDescent="0.25">
      <c r="A25" t="s">
        <v>76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/>
  </sheetViews>
  <sheetFormatPr defaultRowHeight="13.2" x14ac:dyDescent="0.25"/>
  <sheetData>
    <row r="1" spans="1:6" x14ac:dyDescent="0.25">
      <c r="A1" t="s">
        <v>78</v>
      </c>
    </row>
    <row r="2" spans="1:6" x14ac:dyDescent="0.25">
      <c r="A2" t="s">
        <v>48</v>
      </c>
    </row>
    <row r="4" spans="1:6" x14ac:dyDescent="0.25">
      <c r="B4" s="1"/>
      <c r="C4" s="1" t="s">
        <v>46</v>
      </c>
      <c r="D4" s="1" t="s">
        <v>47</v>
      </c>
    </row>
    <row r="5" spans="1:6" x14ac:dyDescent="0.25">
      <c r="B5" s="1" t="s">
        <v>44</v>
      </c>
      <c r="C5" s="1">
        <v>55</v>
      </c>
      <c r="D5" s="1">
        <v>30</v>
      </c>
      <c r="E5">
        <f>SUM(C5:D5)</f>
        <v>85</v>
      </c>
    </row>
    <row r="6" spans="1:6" x14ac:dyDescent="0.25">
      <c r="B6" s="1" t="s">
        <v>45</v>
      </c>
      <c r="C6" s="1">
        <v>38</v>
      </c>
      <c r="D6" s="1">
        <v>42</v>
      </c>
      <c r="E6">
        <f>SUM(C6:D6)</f>
        <v>80</v>
      </c>
    </row>
    <row r="7" spans="1:6" x14ac:dyDescent="0.25">
      <c r="C7">
        <f>SUM(C5:C6)</f>
        <v>93</v>
      </c>
      <c r="D7">
        <f>SUM(D5:D6)</f>
        <v>72</v>
      </c>
      <c r="E7">
        <f>SUM(E5:E6)</f>
        <v>165</v>
      </c>
    </row>
    <row r="9" spans="1:6" x14ac:dyDescent="0.25">
      <c r="B9" s="21"/>
      <c r="C9" s="21"/>
      <c r="D9" s="21"/>
      <c r="E9" s="21"/>
    </row>
    <row r="10" spans="1:6" x14ac:dyDescent="0.25">
      <c r="B10" s="21" t="s">
        <v>79</v>
      </c>
      <c r="C10" s="21"/>
      <c r="D10" s="21"/>
      <c r="E10" s="21"/>
    </row>
    <row r="11" spans="1:6" x14ac:dyDescent="0.25">
      <c r="B11" s="21"/>
      <c r="C11" s="21"/>
      <c r="D11" s="21"/>
      <c r="E11" s="21"/>
    </row>
    <row r="12" spans="1:6" x14ac:dyDescent="0.25">
      <c r="B12" s="21"/>
      <c r="C12" s="1"/>
      <c r="D12" s="1" t="s">
        <v>46</v>
      </c>
      <c r="E12" s="1" t="s">
        <v>47</v>
      </c>
    </row>
    <row r="13" spans="1:6" x14ac:dyDescent="0.25">
      <c r="B13" s="21"/>
      <c r="C13" s="1" t="s">
        <v>44</v>
      </c>
      <c r="D13" s="1">
        <v>50</v>
      </c>
      <c r="E13" s="1">
        <v>30</v>
      </c>
      <c r="F13">
        <f>SUM(D13:E13)</f>
        <v>80</v>
      </c>
    </row>
    <row r="14" spans="1:6" x14ac:dyDescent="0.25">
      <c r="B14" s="21"/>
      <c r="C14" s="1" t="s">
        <v>45</v>
      </c>
      <c r="D14" s="1">
        <v>38</v>
      </c>
      <c r="E14" s="1">
        <v>42</v>
      </c>
      <c r="F14">
        <f>SUM(D14:E14)</f>
        <v>80</v>
      </c>
    </row>
    <row r="15" spans="1:6" x14ac:dyDescent="0.25">
      <c r="B15" s="21"/>
      <c r="D15">
        <f>SUM(D13:D14)</f>
        <v>88</v>
      </c>
      <c r="E15">
        <f>SUM(E13:E14)</f>
        <v>72</v>
      </c>
      <c r="F15">
        <f>SUM(F13:F14)</f>
        <v>160</v>
      </c>
    </row>
    <row r="16" spans="1:6" x14ac:dyDescent="0.25">
      <c r="B16" s="26"/>
      <c r="C16" s="26"/>
      <c r="D16" s="21"/>
      <c r="E16" s="21"/>
    </row>
    <row r="17" spans="2:6" x14ac:dyDescent="0.25">
      <c r="B17" s="21"/>
      <c r="C17" t="s">
        <v>69</v>
      </c>
      <c r="E17">
        <f>F15*(D13*E14-D14*E13)*(D13*E14-D14*E13)</f>
        <v>147456000</v>
      </c>
      <c r="F17" t="s">
        <v>70</v>
      </c>
    </row>
    <row r="18" spans="2:6" x14ac:dyDescent="0.25">
      <c r="B18" s="21"/>
      <c r="E18">
        <f>F13*F14*E15*D15</f>
        <v>40550400</v>
      </c>
      <c r="F18" t="s">
        <v>71</v>
      </c>
    </row>
    <row r="19" spans="2:6" x14ac:dyDescent="0.25">
      <c r="E19" s="23">
        <f>E17/E18</f>
        <v>3.6363636363636362</v>
      </c>
      <c r="F19" s="23" t="s">
        <v>72</v>
      </c>
    </row>
    <row r="21" spans="2:6" x14ac:dyDescent="0.25">
      <c r="C21" t="s">
        <v>73</v>
      </c>
    </row>
    <row r="22" spans="2:6" x14ac:dyDescent="0.25">
      <c r="C22" t="s">
        <v>81</v>
      </c>
    </row>
    <row r="23" spans="2:6" x14ac:dyDescent="0.25">
      <c r="C23" s="19" t="s">
        <v>74</v>
      </c>
      <c r="D23" s="19">
        <f>CHIINV(0.01,1)</f>
        <v>6.6348966010212118</v>
      </c>
    </row>
    <row r="25" spans="2:6" x14ac:dyDescent="0.25">
      <c r="B25" t="s">
        <v>80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13" sqref="H13"/>
    </sheetView>
  </sheetViews>
  <sheetFormatPr defaultRowHeight="13.2" x14ac:dyDescent="0.25"/>
  <cols>
    <col min="1" max="1" width="8.33203125" customWidth="1"/>
  </cols>
  <sheetData>
    <row r="1" spans="1:5" x14ac:dyDescent="0.25">
      <c r="A1" t="s">
        <v>43</v>
      </c>
    </row>
    <row r="2" spans="1:5" x14ac:dyDescent="0.25">
      <c r="A2" t="s">
        <v>6</v>
      </c>
    </row>
    <row r="3" spans="1:5" x14ac:dyDescent="0.25">
      <c r="A3" t="s">
        <v>7</v>
      </c>
    </row>
    <row r="4" spans="1:5" x14ac:dyDescent="0.25">
      <c r="A4" t="s">
        <v>8</v>
      </c>
    </row>
    <row r="5" spans="1:5" x14ac:dyDescent="0.25">
      <c r="A5" t="s">
        <v>9</v>
      </c>
    </row>
    <row r="7" spans="1:5" ht="25.5" customHeight="1" x14ac:dyDescent="0.25">
      <c r="A7" s="3" t="s">
        <v>10</v>
      </c>
      <c r="B7" s="2" t="s">
        <v>11</v>
      </c>
      <c r="C7" s="2" t="s">
        <v>12</v>
      </c>
      <c r="D7" s="2" t="s">
        <v>13</v>
      </c>
      <c r="E7" s="2" t="s">
        <v>14</v>
      </c>
    </row>
    <row r="8" spans="1:5" x14ac:dyDescent="0.25">
      <c r="A8" s="4" t="s">
        <v>36</v>
      </c>
      <c r="B8" s="1">
        <v>7</v>
      </c>
      <c r="C8" s="1">
        <v>5</v>
      </c>
      <c r="D8" s="1">
        <v>13</v>
      </c>
      <c r="E8" s="1">
        <v>8</v>
      </c>
    </row>
    <row r="9" spans="1:5" x14ac:dyDescent="0.25">
      <c r="A9" s="4" t="s">
        <v>37</v>
      </c>
      <c r="B9" s="1">
        <v>16</v>
      </c>
      <c r="C9" s="1">
        <v>25</v>
      </c>
      <c r="D9" s="1">
        <v>14</v>
      </c>
      <c r="E9" s="1">
        <v>9</v>
      </c>
    </row>
    <row r="10" spans="1:5" x14ac:dyDescent="0.25">
      <c r="A10" s="4" t="s">
        <v>38</v>
      </c>
      <c r="B10" s="1">
        <v>10</v>
      </c>
      <c r="C10" s="1">
        <v>10</v>
      </c>
      <c r="D10" s="1">
        <v>16</v>
      </c>
      <c r="E10" s="1">
        <v>11</v>
      </c>
    </row>
    <row r="11" spans="1:5" x14ac:dyDescent="0.25">
      <c r="A11" s="4" t="s">
        <v>39</v>
      </c>
      <c r="B11" s="1">
        <v>11</v>
      </c>
      <c r="C11" s="1">
        <v>16</v>
      </c>
      <c r="D11" s="1">
        <v>9</v>
      </c>
      <c r="E11" s="1">
        <v>12</v>
      </c>
    </row>
    <row r="12" spans="1:5" x14ac:dyDescent="0.25">
      <c r="A12" s="4" t="s">
        <v>40</v>
      </c>
      <c r="B12" s="1">
        <v>7</v>
      </c>
      <c r="C12" s="1">
        <v>8</v>
      </c>
      <c r="D12" s="1">
        <v>9</v>
      </c>
      <c r="E12" s="1">
        <v>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9"/>
  <sheetViews>
    <sheetView workbookViewId="0">
      <selection activeCell="L16" sqref="L16"/>
    </sheetView>
  </sheetViews>
  <sheetFormatPr defaultRowHeight="13.2" x14ac:dyDescent="0.25"/>
  <sheetData>
    <row r="2" spans="1:6" ht="15.6" x14ac:dyDescent="0.3">
      <c r="A2" s="5" t="s">
        <v>16</v>
      </c>
      <c r="B2" s="6"/>
      <c r="C2" s="6"/>
    </row>
    <row r="4" spans="1:6" ht="15.6" x14ac:dyDescent="0.3">
      <c r="A4" s="7" t="s">
        <v>17</v>
      </c>
    </row>
    <row r="5" spans="1:6" ht="18" x14ac:dyDescent="0.4">
      <c r="A5" s="8" t="s">
        <v>18</v>
      </c>
    </row>
    <row r="6" spans="1:6" ht="18" x14ac:dyDescent="0.4">
      <c r="A6" s="9" t="s">
        <v>19</v>
      </c>
    </row>
    <row r="7" spans="1:6" ht="18" x14ac:dyDescent="0.4">
      <c r="A7" s="9" t="s">
        <v>20</v>
      </c>
    </row>
    <row r="8" spans="1:6" ht="15.6" x14ac:dyDescent="0.3">
      <c r="A8" s="8" t="s">
        <v>21</v>
      </c>
    </row>
    <row r="9" spans="1:6" ht="15.6" x14ac:dyDescent="0.3">
      <c r="A9" s="8"/>
    </row>
    <row r="10" spans="1:6" ht="15.6" x14ac:dyDescent="0.3">
      <c r="A10" s="8" t="s">
        <v>22</v>
      </c>
    </row>
    <row r="11" spans="1:6" ht="15.6" x14ac:dyDescent="0.3">
      <c r="A11" s="8"/>
    </row>
    <row r="12" spans="1:6" ht="15.6" x14ac:dyDescent="0.3">
      <c r="A12" s="8" t="s">
        <v>23</v>
      </c>
    </row>
    <row r="13" spans="1:6" ht="15.6" x14ac:dyDescent="0.3">
      <c r="A13" s="10"/>
    </row>
    <row r="14" spans="1:6" ht="15.6" x14ac:dyDescent="0.3">
      <c r="A14" s="10" t="s">
        <v>24</v>
      </c>
    </row>
    <row r="15" spans="1:6" ht="15.6" x14ac:dyDescent="0.3">
      <c r="A15" s="10"/>
    </row>
    <row r="16" spans="1:6" ht="15.6" x14ac:dyDescent="0.3">
      <c r="A16" s="10" t="s">
        <v>25</v>
      </c>
      <c r="F16" t="s">
        <v>26</v>
      </c>
    </row>
    <row r="17" spans="1:5" ht="15.6" x14ac:dyDescent="0.3">
      <c r="A17" s="10"/>
    </row>
    <row r="18" spans="1:5" ht="15.6" x14ac:dyDescent="0.3">
      <c r="A18" s="10" t="s">
        <v>27</v>
      </c>
    </row>
    <row r="19" spans="1:5" x14ac:dyDescent="0.25">
      <c r="A19" t="s">
        <v>28</v>
      </c>
    </row>
    <row r="23" spans="1:5" ht="15.6" x14ac:dyDescent="0.3">
      <c r="B23" s="11" t="s">
        <v>29</v>
      </c>
      <c r="C23" s="12"/>
      <c r="D23" s="12"/>
      <c r="E23" s="12"/>
    </row>
    <row r="24" spans="1:5" ht="18.600000000000001" x14ac:dyDescent="0.3">
      <c r="B24" s="10" t="s">
        <v>30</v>
      </c>
    </row>
    <row r="28" spans="1:5" ht="15.6" x14ac:dyDescent="0.3">
      <c r="A28" s="13" t="s">
        <v>31</v>
      </c>
      <c r="B28" s="6"/>
      <c r="C28" s="6"/>
      <c r="D28" s="6"/>
    </row>
    <row r="30" spans="1:5" ht="15.6" x14ac:dyDescent="0.3">
      <c r="A30" s="7" t="s">
        <v>17</v>
      </c>
    </row>
    <row r="31" spans="1:5" ht="18" x14ac:dyDescent="0.4">
      <c r="A31" s="8" t="s">
        <v>32</v>
      </c>
    </row>
    <row r="32" spans="1:5" ht="18" x14ac:dyDescent="0.4">
      <c r="A32" s="14" t="s">
        <v>33</v>
      </c>
    </row>
    <row r="33" spans="1:1" ht="15.6" x14ac:dyDescent="0.3">
      <c r="A33" s="8" t="s">
        <v>21</v>
      </c>
    </row>
    <row r="34" spans="1:1" ht="15.6" x14ac:dyDescent="0.3">
      <c r="A34" s="8"/>
    </row>
    <row r="35" spans="1:1" ht="15.6" x14ac:dyDescent="0.3">
      <c r="A35" s="8" t="s">
        <v>22</v>
      </c>
    </row>
    <row r="36" spans="1:1" ht="15.6" x14ac:dyDescent="0.3">
      <c r="A36" s="8"/>
    </row>
    <row r="37" spans="1:1" ht="15.6" x14ac:dyDescent="0.3">
      <c r="A37" s="8" t="s">
        <v>34</v>
      </c>
    </row>
    <row r="38" spans="1:1" ht="15.6" x14ac:dyDescent="0.3">
      <c r="A38" s="10"/>
    </row>
    <row r="39" spans="1:1" ht="15.6" x14ac:dyDescent="0.3">
      <c r="A39" s="10" t="s">
        <v>35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3</xdr:col>
                <xdr:colOff>175260</xdr:colOff>
                <xdr:row>5</xdr:row>
                <xdr:rowOff>22860</xdr:rowOff>
              </from>
              <to>
                <xdr:col>4</xdr:col>
                <xdr:colOff>236220</xdr:colOff>
                <xdr:row>6</xdr:row>
                <xdr:rowOff>7620</xdr:rowOff>
              </to>
            </anchor>
          </objectPr>
        </oleObject>
      </mc:Choice>
      <mc:Fallback>
        <oleObject progId="Equation.3" shapeId="4097" r:id="rId3"/>
      </mc:Fallback>
    </mc:AlternateContent>
    <mc:AlternateContent xmlns:mc="http://schemas.openxmlformats.org/markup-compatibility/2006">
      <mc:Choice Requires="x14">
        <oleObject progId="Equation.3" shapeId="4098" r:id="rId5">
          <objectPr defaultSize="0" autoPict="0" r:id="rId6">
            <anchor moveWithCells="1" sizeWithCells="1">
              <from>
                <xdr:col>2</xdr:col>
                <xdr:colOff>152400</xdr:colOff>
                <xdr:row>7</xdr:row>
                <xdr:rowOff>38100</xdr:rowOff>
              </from>
              <to>
                <xdr:col>4</xdr:col>
                <xdr:colOff>30480</xdr:colOff>
                <xdr:row>9</xdr:row>
                <xdr:rowOff>99060</xdr:rowOff>
              </to>
            </anchor>
          </objectPr>
        </oleObject>
      </mc:Choice>
      <mc:Fallback>
        <oleObject progId="Equation.3" shapeId="4098" r:id="rId5"/>
      </mc:Fallback>
    </mc:AlternateContent>
    <mc:AlternateContent xmlns:mc="http://schemas.openxmlformats.org/markup-compatibility/2006">
      <mc:Choice Requires="x14">
        <oleObject progId="Equation.3" shapeId="4099" r:id="rId7">
          <objectPr defaultSize="0" autoPict="0" r:id="rId8">
            <anchor moveWithCells="1" sizeWithCells="1">
              <from>
                <xdr:col>1</xdr:col>
                <xdr:colOff>411480</xdr:colOff>
                <xdr:row>9</xdr:row>
                <xdr:rowOff>121920</xdr:rowOff>
              </from>
              <to>
                <xdr:col>2</xdr:col>
                <xdr:colOff>601980</xdr:colOff>
                <xdr:row>11</xdr:row>
                <xdr:rowOff>0</xdr:rowOff>
              </to>
            </anchor>
          </objectPr>
        </oleObject>
      </mc:Choice>
      <mc:Fallback>
        <oleObject progId="Equation.3" shapeId="4099" r:id="rId7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10">
            <anchor moveWithCells="1" sizeWithCells="1">
              <from>
                <xdr:col>1</xdr:col>
                <xdr:colOff>480060</xdr:colOff>
                <xdr:row>11</xdr:row>
                <xdr:rowOff>137160</xdr:rowOff>
              </from>
              <to>
                <xdr:col>3</xdr:col>
                <xdr:colOff>213360</xdr:colOff>
                <xdr:row>12</xdr:row>
                <xdr:rowOff>175260</xdr:rowOff>
              </to>
            </anchor>
          </objectPr>
        </oleObject>
      </mc:Choice>
      <mc:Fallback>
        <oleObject progId="Equation.3" shapeId="4100" r:id="rId9"/>
      </mc:Fallback>
    </mc:AlternateContent>
    <mc:AlternateContent xmlns:mc="http://schemas.openxmlformats.org/markup-compatibility/2006">
      <mc:Choice Requires="x14">
        <oleObject progId="Equation.3" shapeId="4101" r:id="rId11">
          <objectPr defaultSize="0" autoPict="0" r:id="rId12">
            <anchor moveWithCells="1" sizeWithCells="1">
              <from>
                <xdr:col>1</xdr:col>
                <xdr:colOff>601980</xdr:colOff>
                <xdr:row>16</xdr:row>
                <xdr:rowOff>144780</xdr:rowOff>
              </from>
              <to>
                <xdr:col>3</xdr:col>
                <xdr:colOff>144780</xdr:colOff>
                <xdr:row>18</xdr:row>
                <xdr:rowOff>7620</xdr:rowOff>
              </to>
            </anchor>
          </objectPr>
        </oleObject>
      </mc:Choice>
      <mc:Fallback>
        <oleObject progId="Equation.3" shapeId="4101" r:id="rId11"/>
      </mc:Fallback>
    </mc:AlternateContent>
    <mc:AlternateContent xmlns:mc="http://schemas.openxmlformats.org/markup-compatibility/2006">
      <mc:Choice Requires="x14">
        <oleObject progId="Equation.3" shapeId="4102" r:id="rId13">
          <objectPr defaultSize="0" autoPict="0" r:id="rId14">
            <anchor moveWithCells="1" sizeWithCells="1">
              <from>
                <xdr:col>1</xdr:col>
                <xdr:colOff>571500</xdr:colOff>
                <xdr:row>19</xdr:row>
                <xdr:rowOff>22860</xdr:rowOff>
              </from>
              <to>
                <xdr:col>2</xdr:col>
                <xdr:colOff>563880</xdr:colOff>
                <xdr:row>20</xdr:row>
                <xdr:rowOff>83820</xdr:rowOff>
              </to>
            </anchor>
          </objectPr>
        </oleObject>
      </mc:Choice>
      <mc:Fallback>
        <oleObject progId="Equation.3" shapeId="4102" r:id="rId13"/>
      </mc:Fallback>
    </mc:AlternateContent>
    <mc:AlternateContent xmlns:mc="http://schemas.openxmlformats.org/markup-compatibility/2006">
      <mc:Choice Requires="x14">
        <oleObject progId="Equation.3" shapeId="4103" r:id="rId15">
          <objectPr defaultSize="0" autoPict="0" r:id="rId16">
            <anchor moveWithCells="1" sizeWithCells="1">
              <from>
                <xdr:col>3</xdr:col>
                <xdr:colOff>518160</xdr:colOff>
                <xdr:row>14</xdr:row>
                <xdr:rowOff>175260</xdr:rowOff>
              </from>
              <to>
                <xdr:col>4</xdr:col>
                <xdr:colOff>594360</xdr:colOff>
                <xdr:row>16</xdr:row>
                <xdr:rowOff>0</xdr:rowOff>
              </to>
            </anchor>
          </objectPr>
        </oleObject>
      </mc:Choice>
      <mc:Fallback>
        <oleObject progId="Equation.3" shapeId="4103" r:id="rId15"/>
      </mc:Fallback>
    </mc:AlternateContent>
    <mc:AlternateContent xmlns:mc="http://schemas.openxmlformats.org/markup-compatibility/2006">
      <mc:Choice Requires="x14">
        <oleObject progId="Equation.3" shapeId="4104" r:id="rId17">
          <objectPr defaultSize="0" autoPict="0" r:id="rId6">
            <anchor moveWithCells="1" sizeWithCells="1">
              <from>
                <xdr:col>2</xdr:col>
                <xdr:colOff>236220</xdr:colOff>
                <xdr:row>32</xdr:row>
                <xdr:rowOff>45720</xdr:rowOff>
              </from>
              <to>
                <xdr:col>4</xdr:col>
                <xdr:colOff>114300</xdr:colOff>
                <xdr:row>34</xdr:row>
                <xdr:rowOff>106680</xdr:rowOff>
              </to>
            </anchor>
          </objectPr>
        </oleObject>
      </mc:Choice>
      <mc:Fallback>
        <oleObject progId="Equation.3" shapeId="4104" r:id="rId17"/>
      </mc:Fallback>
    </mc:AlternateContent>
    <mc:AlternateContent xmlns:mc="http://schemas.openxmlformats.org/markup-compatibility/2006">
      <mc:Choice Requires="x14">
        <oleObject progId="Equation.3" shapeId="4105" r:id="rId18">
          <objectPr defaultSize="0" autoPict="0" r:id="rId19">
            <anchor moveWithCells="1" sizeWithCells="1">
              <from>
                <xdr:col>1</xdr:col>
                <xdr:colOff>541020</xdr:colOff>
                <xdr:row>34</xdr:row>
                <xdr:rowOff>121920</xdr:rowOff>
              </from>
              <to>
                <xdr:col>3</xdr:col>
                <xdr:colOff>388620</xdr:colOff>
                <xdr:row>36</xdr:row>
                <xdr:rowOff>0</xdr:rowOff>
              </to>
            </anchor>
          </objectPr>
        </oleObject>
      </mc:Choice>
      <mc:Fallback>
        <oleObject progId="Equation.3" shapeId="4105" r:id="rId18"/>
      </mc:Fallback>
    </mc:AlternateContent>
    <mc:AlternateContent xmlns:mc="http://schemas.openxmlformats.org/markup-compatibility/2006">
      <mc:Choice Requires="x14">
        <oleObject progId="Equation.3" shapeId="4106" r:id="rId20">
          <objectPr defaultSize="0" autoPict="0" r:id="rId21">
            <anchor moveWithCells="1" sizeWithCells="1">
              <from>
                <xdr:col>1</xdr:col>
                <xdr:colOff>525780</xdr:colOff>
                <xdr:row>36</xdr:row>
                <xdr:rowOff>121920</xdr:rowOff>
              </from>
              <to>
                <xdr:col>3</xdr:col>
                <xdr:colOff>518160</xdr:colOff>
                <xdr:row>37</xdr:row>
                <xdr:rowOff>182880</xdr:rowOff>
              </to>
            </anchor>
          </objectPr>
        </oleObject>
      </mc:Choice>
      <mc:Fallback>
        <oleObject progId="Equation.3" shapeId="4106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úloha 1</vt:lpstr>
      <vt:lpstr>úloha 2</vt:lpstr>
      <vt:lpstr>úloha 3</vt:lpstr>
      <vt:lpstr>úloha 4</vt:lpstr>
      <vt:lpstr>Vzorce</vt:lpstr>
    </vt:vector>
  </TitlesOfParts>
  <Company>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Mielcová</dc:creator>
  <cp:lastModifiedBy>Jirka</cp:lastModifiedBy>
  <dcterms:created xsi:type="dcterms:W3CDTF">2001-02-20T06:50:09Z</dcterms:created>
  <dcterms:modified xsi:type="dcterms:W3CDTF">2023-11-02T16:55:45Z</dcterms:modified>
</cp:coreProperties>
</file>