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im0002\Dropbox\OPF\Výuka\FinMezPod\"/>
    </mc:Choice>
  </mc:AlternateContent>
  <xr:revisionPtr revIDLastSave="0" documentId="13_ncr:1_{EB57B566-27D5-4AAD-91C9-0EC730292895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1." sheetId="1" r:id="rId1"/>
    <sheet name="2." sheetId="10" r:id="rId2"/>
    <sheet name="3." sheetId="9" r:id="rId3"/>
    <sheet name="4." sheetId="2" r:id="rId4"/>
    <sheet name="5." sheetId="3" r:id="rId5"/>
    <sheet name="6." sheetId="11" r:id="rId6"/>
    <sheet name="7." sheetId="1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1" l="1"/>
  <c r="J25" i="11" s="1"/>
  <c r="H22" i="11"/>
  <c r="J22" i="11" s="1"/>
  <c r="G18" i="11"/>
  <c r="G15" i="11"/>
  <c r="D21" i="12"/>
  <c r="E26" i="12" s="1"/>
  <c r="D19" i="12"/>
  <c r="C26" i="12" s="1"/>
  <c r="H12" i="3"/>
  <c r="J12" i="3" s="1"/>
  <c r="F21" i="3" s="1"/>
  <c r="G8" i="3"/>
  <c r="D19" i="2"/>
  <c r="D18" i="2"/>
  <c r="H11" i="2"/>
  <c r="L11" i="2" s="1"/>
  <c r="H22" i="2" l="1"/>
  <c r="L22" i="2" s="1"/>
</calcChain>
</file>

<file path=xl/sharedStrings.xml><?xml version="1.0" encoding="utf-8"?>
<sst xmlns="http://schemas.openxmlformats.org/spreadsheetml/2006/main" count="259" uniqueCount="149">
  <si>
    <t>CZK/USD</t>
  </si>
  <si>
    <t>E1</t>
  </si>
  <si>
    <t>E0</t>
  </si>
  <si>
    <t xml:space="preserve">% změna spotového kurzu S (L/K) : </t>
  </si>
  <si>
    <t>CHF/USD</t>
  </si>
  <si>
    <t>Kolik bude představovat zisk dealera v případě koupi a následného okamžitého prodeje CZK s částkou 1 mil. USD?</t>
  </si>
  <si>
    <t>Rozhodněte, která měna posílila a která oslabila.</t>
  </si>
  <si>
    <t xml:space="preserve">Od případných poplatků komerčních bank abstrahujeme. Ke srovnání použijte: </t>
  </si>
  <si>
    <t>https://www.kurzy.cz/kurzy-men/kurzovni-listek/</t>
  </si>
  <si>
    <t>Srovnejte vypočtené středové kurzy s kurzem vyhlašovaným ČNB.</t>
  </si>
  <si>
    <t xml:space="preserve">a vypočtěte středový kurz a výši spreadu v procentuálním vyjádření. Která banka má vyšší spread? </t>
  </si>
  <si>
    <t xml:space="preserve">4. Je zadán devizový kurz dolaru v základním a běžném období. Vypočtěte devizový kurz koruny v obou obdobích a rovněž procentní změnu obou devizových kurzů. </t>
  </si>
  <si>
    <t>5. Dealer banky kótuje následující kurzy amerického dolaru. Vypočtěte středový kurz a zjistěte výši spreadu v procentním vyjádření.</t>
  </si>
  <si>
    <t xml:space="preserve">6. Ve srovnávači devizových kurzů vyhledejte devizové kurzy CZK/GBP platné pro Českou spořitelnu a MONETA banku pro aktuální den </t>
  </si>
  <si>
    <t>USD/DKK</t>
  </si>
  <si>
    <t>7. Banka kótuje následující nákupní a prodejní kurz DKK. Vypočítejte bid a ask kurz USD.</t>
  </si>
  <si>
    <t>https://www.kurzy.cz/kurzy-men/nejlepsi-kurzy/GBP-britska-libra/</t>
  </si>
  <si>
    <t>Daný kurzový zápis je devizovým kurzem eura vyjádřeného v amerických dolarech. Dá se rozepsat následovně:</t>
  </si>
  <si>
    <t>BID</t>
  </si>
  <si>
    <t>ASK</t>
  </si>
  <si>
    <t>USD/EUR</t>
  </si>
  <si>
    <t>&lt;</t>
  </si>
  <si>
    <t>Pozn. 1: Vždy platí, že BID je nižší jako ASK. Proto je nižší kurz BID (dealer nakupuje) a vyšší kurz je ask (dealer prodává). Takto je umožněno realizovat dealerem zisk z devizových transakcí.</t>
  </si>
  <si>
    <t xml:space="preserve">Pozn. 2: Vždy platí, že nákupní kurz pro klienta je ASK (prodejní) kurz dealera dané měny. Z pohledu klienta je při devizových obchodech správná vždy ta horší (ta která umožnuje dealerovi realizovat zisk). </t>
  </si>
  <si>
    <t>Pozn. 3: Jiná situace by byla, pokud by klient prodával EUR, tehdy by bylo nutné použít devizový kurz BID.</t>
  </si>
  <si>
    <t>Banky a vybrané směnárny</t>
  </si>
  <si>
    <t>euro, 11.3.2022</t>
  </si>
  <si>
    <t>Devizy - jen devizy</t>
  </si>
  <si>
    <t>Valuty * - jen valuty</t>
  </si>
  <si>
    <t>Nákup </t>
  </si>
  <si>
    <t>Prodej </t>
  </si>
  <si>
    <t>Střed </t>
  </si>
  <si>
    <t>Počáteční seřazení</t>
  </si>
  <si>
    <t>Česká spořitelna</t>
  </si>
  <si>
    <r>
      <t>pobočky</t>
    </r>
    <r>
      <rPr>
        <sz val="7"/>
        <color rgb="FF000000"/>
        <rFont val="Inherit"/>
      </rPr>
      <t>, </t>
    </r>
    <r>
      <rPr>
        <sz val="7"/>
        <color rgb="FF336699"/>
        <rFont val="Inherit"/>
      </rPr>
      <t>hist.</t>
    </r>
  </si>
  <si>
    <t> 24.366 </t>
  </si>
  <si>
    <t> 26.134 </t>
  </si>
  <si>
    <t> 25.250 </t>
  </si>
  <si>
    <t> 24.110 </t>
  </si>
  <si>
    <t> 26.390 </t>
  </si>
  <si>
    <t>25.250 </t>
  </si>
  <si>
    <t>ČSOB</t>
  </si>
  <si>
    <t> 24.497 </t>
  </si>
  <si>
    <t> 25.894 </t>
  </si>
  <si>
    <t> 25.196 </t>
  </si>
  <si>
    <t>25.196 </t>
  </si>
  <si>
    <t>Komerční banka</t>
  </si>
  <si>
    <t> 24.491 </t>
  </si>
  <si>
    <t> 26.006 </t>
  </si>
  <si>
    <t> 25.248 </t>
  </si>
  <si>
    <t> 24.478 </t>
  </si>
  <si>
    <t> 26.018 </t>
  </si>
  <si>
    <t>MONETA</t>
  </si>
  <si>
    <t> 24.466 </t>
  </si>
  <si>
    <t> 26.241 </t>
  </si>
  <si>
    <t>  </t>
  </si>
  <si>
    <t> 24.470 </t>
  </si>
  <si>
    <t> 26.240 </t>
  </si>
  <si>
    <t>Raiffeisenbank</t>
  </si>
  <si>
    <t> 24.369 </t>
  </si>
  <si>
    <t> 26.131 </t>
  </si>
  <si>
    <t> 23.914 </t>
  </si>
  <si>
    <t> 26.586 </t>
  </si>
  <si>
    <t>UniCredit Bank</t>
  </si>
  <si>
    <t> 24.351 </t>
  </si>
  <si>
    <t> 26.117 </t>
  </si>
  <si>
    <t> 25.234 </t>
  </si>
  <si>
    <t> 23.972 </t>
  </si>
  <si>
    <t> 26.496 </t>
  </si>
  <si>
    <t>25.234 </t>
  </si>
  <si>
    <t>AKCENTA CZ</t>
  </si>
  <si>
    <t>hist.</t>
  </si>
  <si>
    <t> 25.130 </t>
  </si>
  <si>
    <r>
      <t> 25.241</t>
    </r>
    <r>
      <rPr>
        <sz val="8"/>
        <color rgb="FFB22222"/>
        <rFont val="Inherit"/>
      </rPr>
      <t> </t>
    </r>
  </si>
  <si>
    <t>Exchange</t>
  </si>
  <si>
    <r>
      <t> 25.170</t>
    </r>
    <r>
      <rPr>
        <sz val="8"/>
        <color rgb="FF006600"/>
        <rFont val="Inherit"/>
      </rPr>
      <t> </t>
    </r>
  </si>
  <si>
    <t> 25.350 </t>
  </si>
  <si>
    <t> 24.900 </t>
  </si>
  <si>
    <t> 25.700 </t>
  </si>
  <si>
    <t>Exchange VIP</t>
  </si>
  <si>
    <r>
      <t> 25.200</t>
    </r>
    <r>
      <rPr>
        <sz val="8"/>
        <color rgb="FF006600"/>
        <rFont val="Inherit"/>
      </rPr>
      <t> </t>
    </r>
  </si>
  <si>
    <r>
      <t> 25.600</t>
    </r>
    <r>
      <rPr>
        <sz val="8"/>
        <color rgb="FFB22222"/>
        <rFont val="Inherit"/>
      </rPr>
      <t> </t>
    </r>
  </si>
  <si>
    <t>Výsledek závisí od konkrétních devizových kurzů v daný den. Pro situaci ze dne 11/3/2022 (viz vložená tabulka) platí následovné:</t>
  </si>
  <si>
    <t>1. Klientovi, který nakupuje Eura se nejvíce vyplatí využít k transakci směnárnu AKCENTA CZ, pak Exchange a z klasických bank se jedná o ČSOB.</t>
  </si>
  <si>
    <t>2. Klientovi, který prodává Eura, se nejvíce vyplatí využít k transakcisměnárnu Exchange, pak AKCENTA CZ a z klasických bank ČSOB.</t>
  </si>
  <si>
    <t>Obecně platí, že valutový kurz je pro klient většinou méně výhodný jako kurz devizový. Na ukázku je zde vložen kurzovní lístek ze dne 11/3/2022.</t>
  </si>
  <si>
    <t xml:space="preserve">Pokud chceme vyjádřit přesnou míru depreciace/apreciace jedné měny vůči druhé měně, je nutné vycházet z devizového kurzu příslušné měny. Zadaný devizový kurz je kurzem USD (protože je to z pohledu kotace měna jednotková - zahraniční). </t>
  </si>
  <si>
    <t>Proto ze zadaných kurzů lze vypočíst procentní změnu hodnoty USD (vůči CZK):</t>
  </si>
  <si>
    <t>změna USD:</t>
  </si>
  <si>
    <t xml:space="preserve"> =&gt;</t>
  </si>
  <si>
    <t>změna USD v %:</t>
  </si>
  <si>
    <t>Americký dolar zhodnotil (aprecioval) vůči české koruně o 2,11 %.</t>
  </si>
  <si>
    <t>Pokud chceme vypočíst procentní změnu hodnoty CZ (vůči USD), pak je nejprve nutné vyjádřit příslušné devizové kurzy v obou obdobích:</t>
  </si>
  <si>
    <t>CZK:</t>
  </si>
  <si>
    <t>USD/CZK</t>
  </si>
  <si>
    <t>změna CZK:</t>
  </si>
  <si>
    <t>změna CZK v %:</t>
  </si>
  <si>
    <t>CZK znehodnotila (depreciovala) vůči americkému dolaru o 2,07 %.</t>
  </si>
  <si>
    <t>Pozn.: Neplatí, že 2.11% zhodnocení USD je znehodnocení CZK v té samé výši. Konkrétní změnu CZK je nutné vypočíst ze změny devizového kurzu české koruny, tedy USD/CZK!!!! (viz výsledek)</t>
  </si>
  <si>
    <t>středový kurz</t>
  </si>
  <si>
    <t>Středový kurz je ve výši 0,956 CHF/USD.</t>
  </si>
  <si>
    <t>spread v %</t>
  </si>
  <si>
    <t xml:space="preserve"> =</t>
  </si>
  <si>
    <t>*100 =</t>
  </si>
  <si>
    <t>Pozn.1:Devizový kurz uváděný v tisku je zpravidla středový kurz, za tento kurz však reálně neprobíhají devizové transakce (transakce probíhají za BID a ASK kurz). Je využitelný pro analýzy, predikce, deskripce, atd.</t>
  </si>
  <si>
    <t>Pozn.2.: % spread představuje procentuálně vyjádřený rozdíl mezi nákupní a prodejnou cenou měny  z pohledu dealera. Jedná se tedy o zisk pro dealera a transakční náklady pro klienta.</t>
  </si>
  <si>
    <t>zisk</t>
  </si>
  <si>
    <t xml:space="preserve"> = </t>
  </si>
  <si>
    <t>0,46%*1000000 USD =</t>
  </si>
  <si>
    <t xml:space="preserve"> </t>
  </si>
  <si>
    <t>USD</t>
  </si>
  <si>
    <t>Zisk dealera v případě koupi a následného okamžitého prodeje CZK s částkou 1 000 000 USD bude 4591,943 USD.</t>
  </si>
  <si>
    <t>1. Při výpočtu lze uplatnit logiku devizových transakcí, kdy obchodníkův prodej (ASK) je klientův nákup a obchodníkův nákup (BID) je klientův prodej. Nákup USD za DKK tedy znamená z hlediska protistrany prodej DKK za USD.</t>
  </si>
  <si>
    <t xml:space="preserve">2.  Do výpočtu obráceného devizového kurzu BID tudíž použijete převrácenou hodnotu ASK původního kurzu:  </t>
  </si>
  <si>
    <t>3. Do výpočtu obráceného devizového kurzu ASK tudíž použijete převrácenou hodnotu BID původního kurzu:</t>
  </si>
  <si>
    <t>4. Výpočet je následovný:</t>
  </si>
  <si>
    <r>
      <t>DKK/USD</t>
    </r>
    <r>
      <rPr>
        <vertAlign val="subscript"/>
        <sz val="11"/>
        <color rgb="FFFF0000"/>
        <rFont val="Calibri"/>
        <family val="2"/>
        <charset val="238"/>
        <scheme val="minor"/>
      </rPr>
      <t>BID</t>
    </r>
    <r>
      <rPr>
        <sz val="11"/>
        <color rgb="FFFF0000"/>
        <rFont val="Calibri"/>
        <family val="2"/>
        <charset val="238"/>
        <scheme val="minor"/>
      </rPr>
      <t xml:space="preserve">=˃   </t>
    </r>
  </si>
  <si>
    <t>DKK/USD</t>
  </si>
  <si>
    <r>
      <t>DKK/USD</t>
    </r>
    <r>
      <rPr>
        <vertAlign val="subscript"/>
        <sz val="11"/>
        <color rgb="FFFF0000"/>
        <rFont val="Calibri"/>
        <family val="2"/>
        <charset val="238"/>
        <scheme val="minor"/>
      </rPr>
      <t>ASK</t>
    </r>
    <r>
      <rPr>
        <sz val="11"/>
        <color rgb="FFFF0000"/>
        <rFont val="Calibri"/>
        <family val="2"/>
        <charset val="238"/>
        <scheme val="minor"/>
      </rPr>
      <t xml:space="preserve">=˃ </t>
    </r>
  </si>
  <si>
    <t>5. V konečném vyjádření musí platit vztah, že vypočtený BID kurz je vždy nižší jako ASK kurz:</t>
  </si>
  <si>
    <t>CZK/GBP</t>
  </si>
  <si>
    <t>MONETA banka</t>
  </si>
  <si>
    <t>Výsledek závisí od konkrétních devizových kurzů v daný den. Pro situaci ze dne 10/3/2022 platí pro kurz CZK/GBP následovné:</t>
  </si>
  <si>
    <t>středový kurz ČS</t>
  </si>
  <si>
    <t>středový kurz MONETA</t>
  </si>
  <si>
    <t>Středový kurz má vyšší MONETA banka.</t>
  </si>
  <si>
    <t>spread v % ČS</t>
  </si>
  <si>
    <t>spread v % MONETA</t>
  </si>
  <si>
    <t>Vyšší spread má MONETA banka, která tudíž vykazuje vyšší ziskovost na transakcích s daným měnovým párem.</t>
  </si>
  <si>
    <t>1. Dealer na devizovém trhu kótuje devizový kurz USD/EUR v podobě 1.06 / 1.09. Co takové kótování znamená a za jakou cenu bude klient nakupovat EUR?</t>
  </si>
  <si>
    <t>Klient bude nakupovat za devizový kurz 1,09USD/EUR.</t>
  </si>
  <si>
    <t xml:space="preserve">2. Srovnejte devizové a valutové kurzy na srovnávači devizových kurzů. Ke srovnání použijte:  </t>
  </si>
  <si>
    <t xml:space="preserve">3. Srovnejte aktuální devizové kurzy českých komerčních bank a vyberte, ve které bance byste nakoupili EUR a ve které bance byste prodali EUR v protiobchodě s CZK. </t>
  </si>
  <si>
    <r>
      <rPr>
        <sz val="11"/>
        <color rgb="FFFF0000"/>
        <rFont val="Calibri"/>
        <family val="2"/>
        <charset val="238"/>
        <scheme val="minor"/>
      </rPr>
      <t xml:space="preserve"> =</t>
    </r>
    <r>
      <rPr>
        <u/>
        <sz val="11"/>
        <color rgb="FFFF0000"/>
        <rFont val="Calibri"/>
        <family val="2"/>
        <charset val="238"/>
        <scheme val="minor"/>
      </rPr>
      <t xml:space="preserve"> (23,75 CZK/USD-23,28 CZK/USD)</t>
    </r>
    <r>
      <rPr>
        <sz val="11"/>
        <color rgb="FFFF0000"/>
        <rFont val="Calibri"/>
        <family val="2"/>
        <charset val="238"/>
        <scheme val="minor"/>
      </rPr>
      <t xml:space="preserve">   =</t>
    </r>
  </si>
  <si>
    <t>23,28 CZK/USD</t>
  </si>
  <si>
    <t xml:space="preserve"> = 1/23,28 CZK/USD =</t>
  </si>
  <si>
    <t xml:space="preserve"> = 1/23,75 CZK/USD =</t>
  </si>
  <si>
    <r>
      <rPr>
        <sz val="11"/>
        <color rgb="FFFF0000"/>
        <rFont val="Calibri"/>
        <family val="2"/>
        <charset val="238"/>
        <scheme val="minor"/>
      </rPr>
      <t xml:space="preserve"> =</t>
    </r>
    <r>
      <rPr>
        <u/>
        <sz val="11"/>
        <color rgb="FFFF0000"/>
        <rFont val="Calibri"/>
        <family val="2"/>
        <charset val="238"/>
        <scheme val="minor"/>
      </rPr>
      <t xml:space="preserve"> (0,042105 USD/CZK-0,042955 USD/CZK)</t>
    </r>
    <r>
      <rPr>
        <sz val="11"/>
        <color rgb="FFFF0000"/>
        <rFont val="Calibri"/>
        <family val="2"/>
        <charset val="238"/>
        <scheme val="minor"/>
      </rPr>
      <t xml:space="preserve">   =</t>
    </r>
  </si>
  <si>
    <t>0,042955 USD/CZK</t>
  </si>
  <si>
    <r>
      <t xml:space="preserve"> = </t>
    </r>
    <r>
      <rPr>
        <u/>
        <sz val="11"/>
        <color rgb="FFFF0000"/>
        <rFont val="Calibri"/>
        <family val="2"/>
        <charset val="238"/>
        <scheme val="minor"/>
      </rPr>
      <t>(29,168 CZK/GBP+27,745 CZK/GBP)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</si>
  <si>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r>
      <t xml:space="preserve"> = </t>
    </r>
    <r>
      <rPr>
        <u/>
        <sz val="11"/>
        <color rgb="FFFF0000"/>
        <rFont val="Calibri"/>
        <family val="2"/>
        <charset val="238"/>
        <scheme val="minor"/>
      </rPr>
      <t>(29,548 CZK/GBP+27,412 CZK/GBP)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</si>
  <si>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r>
      <t xml:space="preserve"> =</t>
    </r>
    <r>
      <rPr>
        <u/>
        <sz val="11"/>
        <color rgb="FFFF0000"/>
        <rFont val="Calibri"/>
        <family val="2"/>
        <charset val="238"/>
        <scheme val="minor"/>
      </rPr>
      <t>(29,168 CZK/GBP-27,745 CZK/GBP)</t>
    </r>
    <r>
      <rPr>
        <vertAlign val="subscript"/>
        <sz val="11"/>
        <color rgb="FFFF0000"/>
        <rFont val="Calibri"/>
        <family val="2"/>
        <charset val="238"/>
        <scheme val="minor"/>
      </rPr>
      <t>*</t>
    </r>
    <r>
      <rPr>
        <sz val="11"/>
        <color rgb="FFFF0000"/>
        <rFont val="Calibri"/>
        <family val="2"/>
        <charset val="238"/>
        <scheme val="minor"/>
      </rPr>
      <t>100</t>
    </r>
  </si>
  <si>
    <t>29,168 CZK/GBP</t>
  </si>
  <si>
    <r>
      <t xml:space="preserve"> =</t>
    </r>
    <r>
      <rPr>
        <u/>
        <sz val="11"/>
        <color rgb="FFFF0000"/>
        <rFont val="Calibri"/>
        <family val="2"/>
        <charset val="238"/>
        <scheme val="minor"/>
      </rPr>
      <t>(29,548 CZK/GBP-27,412 CZK/GBP)</t>
    </r>
    <r>
      <rPr>
        <vertAlign val="subscript"/>
        <sz val="11"/>
        <color rgb="FFFF0000"/>
        <rFont val="Calibri"/>
        <family val="2"/>
        <charset val="238"/>
        <scheme val="minor"/>
      </rPr>
      <t>*</t>
    </r>
    <r>
      <rPr>
        <sz val="11"/>
        <color rgb="FFFF0000"/>
        <rFont val="Calibri"/>
        <family val="2"/>
        <charset val="238"/>
        <scheme val="minor"/>
      </rPr>
      <t>100</t>
    </r>
  </si>
  <si>
    <t>29,548 CZK/GBP</t>
  </si>
  <si>
    <r>
      <t xml:space="preserve"> = </t>
    </r>
    <r>
      <rPr>
        <u/>
        <sz val="11"/>
        <color rgb="FFFF0000"/>
        <rFont val="Calibri"/>
        <family val="2"/>
        <charset val="238"/>
        <scheme val="minor"/>
      </rPr>
      <t>(0,8582 CHF/USD+0,8538CHF/USD)</t>
    </r>
    <r>
      <rPr>
        <sz val="11"/>
        <color rgb="FFFF0000"/>
        <rFont val="Calibri"/>
        <family val="2"/>
        <charset val="238"/>
        <scheme val="minor"/>
      </rPr>
      <t xml:space="preserve"> =</t>
    </r>
  </si>
  <si>
    <r>
      <t xml:space="preserve"> =</t>
    </r>
    <r>
      <rPr>
        <u/>
        <sz val="11"/>
        <color rgb="FFFF0000"/>
        <rFont val="Calibri"/>
        <family val="2"/>
        <charset val="238"/>
        <scheme val="minor"/>
      </rPr>
      <t xml:space="preserve"> (0,8582 CHF/USD-0,8538 CHF/USD)</t>
    </r>
    <r>
      <rPr>
        <vertAlign val="subscript"/>
        <sz val="11"/>
        <color rgb="FFFF0000"/>
        <rFont val="Calibri"/>
        <family val="2"/>
        <charset val="238"/>
        <scheme val="minor"/>
      </rPr>
      <t xml:space="preserve"> *</t>
    </r>
    <r>
      <rPr>
        <sz val="11"/>
        <color rgb="FFFF0000"/>
        <rFont val="Calibri"/>
        <family val="2"/>
        <charset val="238"/>
        <scheme val="minor"/>
      </rPr>
      <t>100</t>
    </r>
  </si>
  <si>
    <t>0,8582 CHF/USD</t>
  </si>
  <si>
    <t>Výše spreadu v procentním vyjádření je 0,51 %.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</si>
</sst>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000"/>
    <numFmt numFmtId="166" formatCode="0.00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000000"/>
      <name val="Inherit"/>
    </font>
    <font>
      <b/>
      <sz val="8"/>
      <color rgb="FF000000"/>
      <name val="Inherit"/>
    </font>
    <font>
      <b/>
      <sz val="8"/>
      <color rgb="FF336699"/>
      <name val="Inherit"/>
    </font>
    <font>
      <b/>
      <sz val="8"/>
      <color rgb="FFB22222"/>
      <name val="Inherit"/>
    </font>
    <font>
      <sz val="8"/>
      <color rgb="FF000000"/>
      <name val="Inherit"/>
    </font>
    <font>
      <sz val="7"/>
      <color rgb="FF000000"/>
      <name val="Inherit"/>
    </font>
    <font>
      <sz val="7"/>
      <color rgb="FF336699"/>
      <name val="Inherit"/>
    </font>
    <font>
      <sz val="8"/>
      <color rgb="FFB22222"/>
      <name val="Inherit"/>
    </font>
    <font>
      <sz val="8"/>
      <color rgb="FF006600"/>
      <name val="Inherit"/>
    </font>
    <font>
      <b/>
      <sz val="8"/>
      <color rgb="FF006600"/>
      <name val="Inherit"/>
    </font>
    <font>
      <u/>
      <sz val="11"/>
      <color rgb="FFFF0000"/>
      <name val="Calibri"/>
      <family val="2"/>
      <charset val="238"/>
      <scheme val="minor"/>
    </font>
    <font>
      <vertAlign val="subscript"/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FBF7"/>
        <bgColor indexed="64"/>
      </patternFill>
    </fill>
    <fill>
      <patternFill patternType="solid">
        <fgColor rgb="FFF1F3E6"/>
        <bgColor indexed="64"/>
      </patternFill>
    </fill>
    <fill>
      <patternFill patternType="solid">
        <fgColor rgb="FFCFD6A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AAAAAA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/>
    <xf numFmtId="0" fontId="2" fillId="0" borderId="0" xfId="0" applyFont="1" applyAlignment="1">
      <alignment horizontal="justify" vertical="center"/>
    </xf>
    <xf numFmtId="165" fontId="2" fillId="0" borderId="0" xfId="0" applyNumberFormat="1" applyFont="1" applyAlignment="1">
      <alignment horizontal="justify" vertical="center"/>
    </xf>
    <xf numFmtId="0" fontId="6" fillId="0" borderId="0" xfId="2"/>
    <xf numFmtId="0" fontId="7" fillId="0" borderId="0" xfId="2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6" fillId="2" borderId="1" xfId="2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2" applyFill="1" applyBorder="1" applyAlignment="1">
      <alignment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6" fillId="3" borderId="1" xfId="2" applyFill="1" applyBorder="1" applyAlignment="1">
      <alignment vertical="center" wrapText="1"/>
    </xf>
    <xf numFmtId="0" fontId="16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6" fillId="4" borderId="1" xfId="2" applyFill="1" applyBorder="1" applyAlignment="1">
      <alignment vertical="center" wrapText="1"/>
    </xf>
    <xf numFmtId="0" fontId="6" fillId="4" borderId="1" xfId="2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6" fillId="3" borderId="1" xfId="2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right" vertical="center" wrapText="1"/>
    </xf>
    <xf numFmtId="0" fontId="6" fillId="2" borderId="1" xfId="2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9" fillId="0" borderId="0" xfId="1" applyNumberFormat="1" applyFont="1"/>
    <xf numFmtId="10" fontId="9" fillId="0" borderId="0" xfId="1" applyNumberFormat="1" applyFont="1"/>
    <xf numFmtId="164" fontId="8" fillId="0" borderId="0" xfId="1" applyNumberFormat="1" applyFont="1"/>
    <xf numFmtId="165" fontId="2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/>
    <xf numFmtId="165" fontId="23" fillId="0" borderId="0" xfId="0" applyNumberFormat="1" applyFont="1" applyAlignment="1">
      <alignment horizontal="center"/>
    </xf>
    <xf numFmtId="0" fontId="20" fillId="5" borderId="0" xfId="0" applyFont="1" applyFill="1"/>
    <xf numFmtId="0" fontId="8" fillId="5" borderId="0" xfId="0" applyFont="1" applyFill="1"/>
    <xf numFmtId="10" fontId="8" fillId="5" borderId="0" xfId="0" applyNumberFormat="1" applyFont="1" applyFill="1"/>
    <xf numFmtId="0" fontId="0" fillId="5" borderId="0" xfId="0" applyFill="1"/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2" applyFill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urzy.cz/kurzy-men/nejlepsi-kurzy/nr/EUR-euro/D-11.3.2022-Ordb-3-Ord-1-Z--s-/" TargetMode="External"/><Relationship Id="rId13" Type="http://schemas.openxmlformats.org/officeDocument/2006/relationships/hyperlink" Target="https://www.kurzy.cz/kurzy-men/nejlepsi-kurzy/nr/EUR-euro/D-11.3.2022-Ordb-6-Ord-0-Z--s-/" TargetMode="External"/><Relationship Id="rId3" Type="http://schemas.openxmlformats.org/officeDocument/2006/relationships/hyperlink" Target="https://www.kurzy.cz/kurzy-men/nejlepsi-kurzy/nr/EUR-euro/D-11.3.2022-Ordb-1-Ord-1-Z--s-/" TargetMode="External"/><Relationship Id="rId7" Type="http://schemas.openxmlformats.org/officeDocument/2006/relationships/hyperlink" Target="https://www.kurzy.cz/kurzy-men/nejlepsi-kurzy/nr/EUR-euro/D-11.3.2022-Ordb-3-Ord-0-Z--s-/" TargetMode="External"/><Relationship Id="rId12" Type="http://schemas.openxmlformats.org/officeDocument/2006/relationships/hyperlink" Target="https://www.kurzy.cz/kurzy-men/nejlepsi-kurzy/nr/EUR-euro/D-11.3.2022-Ordb-5-Ord-1-Z--s-/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s://www.kurzy.cz/kurzy-men/nejlepsi-kurzy/nr/EUR-euro/D--Ordb-1-Ord-0-Z--s-/" TargetMode="External"/><Relationship Id="rId6" Type="http://schemas.openxmlformats.org/officeDocument/2006/relationships/hyperlink" Target="https://www.kurzy.cz/kurzy-men/nejlepsi-kurzy/nr/EUR-euro/D-11.3.2022-Ordb-2-Ord-1-Z--s-/" TargetMode="External"/><Relationship Id="rId11" Type="http://schemas.openxmlformats.org/officeDocument/2006/relationships/hyperlink" Target="https://www.kurzy.cz/kurzy-men/nejlepsi-kurzy/nr/EUR-euro/D-11.3.2022-Ordb-5-Ord-0-Z--s-/" TargetMode="External"/><Relationship Id="rId5" Type="http://schemas.openxmlformats.org/officeDocument/2006/relationships/hyperlink" Target="https://www.kurzy.cz/kurzy-men/nejlepsi-kurzy/nr/EUR-euro/D-11.3.2022-Ordb-2-Ord-0-Z--s-/" TargetMode="External"/><Relationship Id="rId10" Type="http://schemas.openxmlformats.org/officeDocument/2006/relationships/hyperlink" Target="https://www.kurzy.cz/kurzy-men/nejlepsi-kurzy/nr/EUR-euro/D-11.3.2022-Ordb-4-Ord-1-Z--s-/" TargetMode="External"/><Relationship Id="rId4" Type="http://schemas.openxmlformats.org/officeDocument/2006/relationships/image" Target="../media/image2.gif"/><Relationship Id="rId9" Type="http://schemas.openxmlformats.org/officeDocument/2006/relationships/hyperlink" Target="https://www.kurzy.cz/kurzy-men/nejlepsi-kurzy/nr/EUR-euro/D-11.3.2022-Ordb-4-Ord-0-Z--s-/" TargetMode="External"/><Relationship Id="rId14" Type="http://schemas.openxmlformats.org/officeDocument/2006/relationships/hyperlink" Target="https://www.kurzy.cz/kurzy-men/nejlepsi-kurzy/nr/EUR-euro/D-11.3.2022-Ordb-6-Ord-1-Z--s-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urzy.cz/kurzy-men/nejlepsi-kurzy/nr/EUR-euro/D-11.3.2022-Ordb-3-Ord-1-Z--s-/" TargetMode="External"/><Relationship Id="rId13" Type="http://schemas.openxmlformats.org/officeDocument/2006/relationships/hyperlink" Target="https://www.kurzy.cz/kurzy-men/nejlepsi-kurzy/nr/EUR-euro/D-11.3.2022-Ordb-6-Ord-0-Z--s-/" TargetMode="External"/><Relationship Id="rId3" Type="http://schemas.openxmlformats.org/officeDocument/2006/relationships/hyperlink" Target="https://www.kurzy.cz/kurzy-men/nejlepsi-kurzy/nr/EUR-euro/D-11.3.2022-Ordb-1-Ord-1-Z--s-/" TargetMode="External"/><Relationship Id="rId7" Type="http://schemas.openxmlformats.org/officeDocument/2006/relationships/hyperlink" Target="https://www.kurzy.cz/kurzy-men/nejlepsi-kurzy/nr/EUR-euro/D-11.3.2022-Ordb-3-Ord-0-Z--s-/" TargetMode="External"/><Relationship Id="rId12" Type="http://schemas.openxmlformats.org/officeDocument/2006/relationships/hyperlink" Target="https://www.kurzy.cz/kurzy-men/nejlepsi-kurzy/nr/EUR-euro/D-11.3.2022-Ordb-5-Ord-1-Z--s-/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s://www.kurzy.cz/kurzy-men/nejlepsi-kurzy/nr/EUR-euro/D--Ordb-1-Ord-0-Z--s-/" TargetMode="External"/><Relationship Id="rId6" Type="http://schemas.openxmlformats.org/officeDocument/2006/relationships/hyperlink" Target="https://www.kurzy.cz/kurzy-men/nejlepsi-kurzy/nr/EUR-euro/D-11.3.2022-Ordb-2-Ord-1-Z--s-/" TargetMode="External"/><Relationship Id="rId11" Type="http://schemas.openxmlformats.org/officeDocument/2006/relationships/hyperlink" Target="https://www.kurzy.cz/kurzy-men/nejlepsi-kurzy/nr/EUR-euro/D-11.3.2022-Ordb-5-Ord-0-Z--s-/" TargetMode="External"/><Relationship Id="rId5" Type="http://schemas.openxmlformats.org/officeDocument/2006/relationships/hyperlink" Target="https://www.kurzy.cz/kurzy-men/nejlepsi-kurzy/nr/EUR-euro/D-11.3.2022-Ordb-2-Ord-0-Z--s-/" TargetMode="External"/><Relationship Id="rId10" Type="http://schemas.openxmlformats.org/officeDocument/2006/relationships/hyperlink" Target="https://www.kurzy.cz/kurzy-men/nejlepsi-kurzy/nr/EUR-euro/D-11.3.2022-Ordb-4-Ord-1-Z--s-/" TargetMode="External"/><Relationship Id="rId4" Type="http://schemas.openxmlformats.org/officeDocument/2006/relationships/image" Target="../media/image2.gif"/><Relationship Id="rId9" Type="http://schemas.openxmlformats.org/officeDocument/2006/relationships/hyperlink" Target="https://www.kurzy.cz/kurzy-men/nejlepsi-kurzy/nr/EUR-euro/D-11.3.2022-Ordb-4-Ord-0-Z--s-/" TargetMode="External"/><Relationship Id="rId14" Type="http://schemas.openxmlformats.org/officeDocument/2006/relationships/hyperlink" Target="https://www.kurzy.cz/kurzy-men/nejlepsi-kurzy/nr/EUR-euro/D-11.3.2022-Ordb-6-Ord-1-Z--s-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137160</xdr:colOff>
      <xdr:row>8</xdr:row>
      <xdr:rowOff>106680</xdr:rowOff>
    </xdr:to>
    <xdr:pic>
      <xdr:nvPicPr>
        <xdr:cNvPr id="2" name="Obrázek 1" descr="https://img3.kurzy.cz/items/arrows/up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59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144780</xdr:colOff>
      <xdr:row>8</xdr:row>
      <xdr:rowOff>0</xdr:rowOff>
    </xdr:from>
    <xdr:to>
      <xdr:col>2</xdr:col>
      <xdr:colOff>281940</xdr:colOff>
      <xdr:row>8</xdr:row>
      <xdr:rowOff>106680</xdr:rowOff>
    </xdr:to>
    <xdr:pic>
      <xdr:nvPicPr>
        <xdr:cNvPr id="3" name="Obrázek 2" descr="https://img3.kurzy.cz/items/arrows/down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137160</xdr:colOff>
      <xdr:row>8</xdr:row>
      <xdr:rowOff>106680</xdr:rowOff>
    </xdr:to>
    <xdr:pic>
      <xdr:nvPicPr>
        <xdr:cNvPr id="4" name="Obrázek 3" descr="https://img3.kurzy.cz/items/arrows/up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55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144780</xdr:colOff>
      <xdr:row>8</xdr:row>
      <xdr:rowOff>0</xdr:rowOff>
    </xdr:from>
    <xdr:to>
      <xdr:col>3</xdr:col>
      <xdr:colOff>281940</xdr:colOff>
      <xdr:row>8</xdr:row>
      <xdr:rowOff>106680</xdr:rowOff>
    </xdr:to>
    <xdr:pic>
      <xdr:nvPicPr>
        <xdr:cNvPr id="5" name="Obrázek 4" descr="https://img3.kurzy.cz/items/arrows/down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137160</xdr:colOff>
      <xdr:row>8</xdr:row>
      <xdr:rowOff>106680</xdr:rowOff>
    </xdr:to>
    <xdr:pic>
      <xdr:nvPicPr>
        <xdr:cNvPr id="6" name="Obrázek 5" descr="https://img3.kurzy.cz/items/arrows/up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1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144780</xdr:colOff>
      <xdr:row>8</xdr:row>
      <xdr:rowOff>0</xdr:rowOff>
    </xdr:from>
    <xdr:to>
      <xdr:col>4</xdr:col>
      <xdr:colOff>281940</xdr:colOff>
      <xdr:row>8</xdr:row>
      <xdr:rowOff>106680</xdr:rowOff>
    </xdr:to>
    <xdr:pic>
      <xdr:nvPicPr>
        <xdr:cNvPr id="7" name="Obrázek 6" descr="https://img3.kurzy.cz/items/arrows/down.gif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137160</xdr:colOff>
      <xdr:row>8</xdr:row>
      <xdr:rowOff>106680</xdr:rowOff>
    </xdr:to>
    <xdr:pic>
      <xdr:nvPicPr>
        <xdr:cNvPr id="8" name="Obrázek 7" descr="https://img3.kurzy.cz/items/arrows/up.gif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7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144780</xdr:colOff>
      <xdr:row>8</xdr:row>
      <xdr:rowOff>0</xdr:rowOff>
    </xdr:from>
    <xdr:to>
      <xdr:col>5</xdr:col>
      <xdr:colOff>281940</xdr:colOff>
      <xdr:row>8</xdr:row>
      <xdr:rowOff>106680</xdr:rowOff>
    </xdr:to>
    <xdr:pic>
      <xdr:nvPicPr>
        <xdr:cNvPr id="9" name="Obrázek 8" descr="https://img3.kurzy.cz/items/arrows/down.gif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95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137160</xdr:colOff>
      <xdr:row>8</xdr:row>
      <xdr:rowOff>106680</xdr:rowOff>
    </xdr:to>
    <xdr:pic>
      <xdr:nvPicPr>
        <xdr:cNvPr id="10" name="Obrázek 9" descr="https://img3.kurzy.cz/items/arrows/up.gif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144780</xdr:colOff>
      <xdr:row>8</xdr:row>
      <xdr:rowOff>0</xdr:rowOff>
    </xdr:from>
    <xdr:to>
      <xdr:col>6</xdr:col>
      <xdr:colOff>281940</xdr:colOff>
      <xdr:row>8</xdr:row>
      <xdr:rowOff>106680</xdr:rowOff>
    </xdr:to>
    <xdr:pic>
      <xdr:nvPicPr>
        <xdr:cNvPr id="11" name="Obrázek 10" descr="https://img3.kurzy.cz/items/arrows/down.gif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1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137160</xdr:colOff>
      <xdr:row>8</xdr:row>
      <xdr:rowOff>106680</xdr:rowOff>
    </xdr:to>
    <xdr:pic>
      <xdr:nvPicPr>
        <xdr:cNvPr id="12" name="Obrázek 11" descr="https://img3.kurzy.cz/items/arrows/up.gif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96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144780</xdr:colOff>
      <xdr:row>8</xdr:row>
      <xdr:rowOff>0</xdr:rowOff>
    </xdr:from>
    <xdr:to>
      <xdr:col>7</xdr:col>
      <xdr:colOff>281940</xdr:colOff>
      <xdr:row>8</xdr:row>
      <xdr:rowOff>106680</xdr:rowOff>
    </xdr:to>
    <xdr:pic>
      <xdr:nvPicPr>
        <xdr:cNvPr id="13" name="Obrázek 12" descr="https://img3.kurzy.cz/items/arrows/down.gif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40" y="2247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137160</xdr:colOff>
      <xdr:row>10</xdr:row>
      <xdr:rowOff>106680</xdr:rowOff>
    </xdr:to>
    <xdr:pic>
      <xdr:nvPicPr>
        <xdr:cNvPr id="2" name="Obrázek 1" descr="https://img3.kurzy.cz/items/arrows/up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144780</xdr:colOff>
      <xdr:row>10</xdr:row>
      <xdr:rowOff>0</xdr:rowOff>
    </xdr:from>
    <xdr:to>
      <xdr:col>2</xdr:col>
      <xdr:colOff>281940</xdr:colOff>
      <xdr:row>10</xdr:row>
      <xdr:rowOff>106680</xdr:rowOff>
    </xdr:to>
    <xdr:pic>
      <xdr:nvPicPr>
        <xdr:cNvPr id="3" name="Obrázek 2" descr="https://img3.kurzy.cz/items/arrows/down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137160</xdr:colOff>
      <xdr:row>10</xdr:row>
      <xdr:rowOff>106680</xdr:rowOff>
    </xdr:to>
    <xdr:pic>
      <xdr:nvPicPr>
        <xdr:cNvPr id="4" name="Obrázek 3" descr="https://img3.kurzy.cz/items/arrows/up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144780</xdr:colOff>
      <xdr:row>10</xdr:row>
      <xdr:rowOff>0</xdr:rowOff>
    </xdr:from>
    <xdr:to>
      <xdr:col>3</xdr:col>
      <xdr:colOff>281940</xdr:colOff>
      <xdr:row>10</xdr:row>
      <xdr:rowOff>106680</xdr:rowOff>
    </xdr:to>
    <xdr:pic>
      <xdr:nvPicPr>
        <xdr:cNvPr id="5" name="Obrázek 4" descr="https://img3.kurzy.cz/items/arrows/down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5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137160</xdr:colOff>
      <xdr:row>10</xdr:row>
      <xdr:rowOff>106680</xdr:rowOff>
    </xdr:to>
    <xdr:pic>
      <xdr:nvPicPr>
        <xdr:cNvPr id="6" name="Obrázek 5" descr="https://img3.kurzy.cz/items/arrows/up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144780</xdr:colOff>
      <xdr:row>10</xdr:row>
      <xdr:rowOff>0</xdr:rowOff>
    </xdr:from>
    <xdr:to>
      <xdr:col>4</xdr:col>
      <xdr:colOff>281940</xdr:colOff>
      <xdr:row>10</xdr:row>
      <xdr:rowOff>106680</xdr:rowOff>
    </xdr:to>
    <xdr:pic>
      <xdr:nvPicPr>
        <xdr:cNvPr id="7" name="Obrázek 6" descr="https://img3.kurzy.cz/items/arrows/down.gif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1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137160</xdr:colOff>
      <xdr:row>10</xdr:row>
      <xdr:rowOff>106680</xdr:rowOff>
    </xdr:to>
    <xdr:pic>
      <xdr:nvPicPr>
        <xdr:cNvPr id="8" name="Obrázek 7" descr="https://img3.kurzy.cz/items/arrows/up.gif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144780</xdr:colOff>
      <xdr:row>10</xdr:row>
      <xdr:rowOff>0</xdr:rowOff>
    </xdr:from>
    <xdr:to>
      <xdr:col>5</xdr:col>
      <xdr:colOff>281940</xdr:colOff>
      <xdr:row>10</xdr:row>
      <xdr:rowOff>106680</xdr:rowOff>
    </xdr:to>
    <xdr:pic>
      <xdr:nvPicPr>
        <xdr:cNvPr id="9" name="Obrázek 8" descr="https://img3.kurzy.cz/items/arrows/down.gif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137160</xdr:colOff>
      <xdr:row>10</xdr:row>
      <xdr:rowOff>106680</xdr:rowOff>
    </xdr:to>
    <xdr:pic>
      <xdr:nvPicPr>
        <xdr:cNvPr id="10" name="Obrázek 9" descr="https://img3.kurzy.cz/items/arrows/up.gif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144780</xdr:colOff>
      <xdr:row>10</xdr:row>
      <xdr:rowOff>0</xdr:rowOff>
    </xdr:from>
    <xdr:to>
      <xdr:col>6</xdr:col>
      <xdr:colOff>281940</xdr:colOff>
      <xdr:row>10</xdr:row>
      <xdr:rowOff>106680</xdr:rowOff>
    </xdr:to>
    <xdr:pic>
      <xdr:nvPicPr>
        <xdr:cNvPr id="11" name="Obrázek 10" descr="https://img3.kurzy.cz/items/arrows/down.gif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23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137160</xdr:colOff>
      <xdr:row>10</xdr:row>
      <xdr:rowOff>106680</xdr:rowOff>
    </xdr:to>
    <xdr:pic>
      <xdr:nvPicPr>
        <xdr:cNvPr id="12" name="Obrázek 11" descr="https://img3.kurzy.cz/items/arrows/up.gif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144780</xdr:colOff>
      <xdr:row>10</xdr:row>
      <xdr:rowOff>0</xdr:rowOff>
    </xdr:from>
    <xdr:to>
      <xdr:col>7</xdr:col>
      <xdr:colOff>281940</xdr:colOff>
      <xdr:row>10</xdr:row>
      <xdr:rowOff>106680</xdr:rowOff>
    </xdr:to>
    <xdr:pic>
      <xdr:nvPicPr>
        <xdr:cNvPr id="13" name="Obrázek 12" descr="https://img3.kurzy.cz/items/arrows/down.gif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3390900"/>
          <a:ext cx="1371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2324099</xdr:colOff>
      <xdr:row>1</xdr:row>
      <xdr:rowOff>137160</xdr:rowOff>
    </xdr:from>
    <xdr:to>
      <xdr:col>16</xdr:col>
      <xdr:colOff>390524</xdr:colOff>
      <xdr:row>4</xdr:row>
      <xdr:rowOff>7620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299" y="365760"/>
          <a:ext cx="2600325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579120</xdr:colOff>
      <xdr:row>2</xdr:row>
      <xdr:rowOff>152400</xdr:rowOff>
    </xdr:from>
    <xdr:to>
      <xdr:col>17</xdr:col>
      <xdr:colOff>112014</xdr:colOff>
      <xdr:row>6</xdr:row>
      <xdr:rowOff>15240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720" y="335280"/>
          <a:ext cx="3190494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7619</xdr:colOff>
      <xdr:row>7</xdr:row>
      <xdr:rowOff>0</xdr:rowOff>
    </xdr:from>
    <xdr:to>
      <xdr:col>20</xdr:col>
      <xdr:colOff>427566</xdr:colOff>
      <xdr:row>11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19" y="1097280"/>
          <a:ext cx="5296747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411480</xdr:colOff>
      <xdr:row>2</xdr:row>
      <xdr:rowOff>205740</xdr:rowOff>
    </xdr:from>
    <xdr:to>
      <xdr:col>19</xdr:col>
      <xdr:colOff>553974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80" y="662940"/>
          <a:ext cx="3190494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9</xdr:row>
      <xdr:rowOff>0</xdr:rowOff>
    </xdr:from>
    <xdr:to>
      <xdr:col>22</xdr:col>
      <xdr:colOff>419947</xdr:colOff>
      <xdr:row>12</xdr:row>
      <xdr:rowOff>91440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828800"/>
          <a:ext cx="5296747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15</xdr:col>
      <xdr:colOff>281796</xdr:colOff>
      <xdr:row>6</xdr:row>
      <xdr:rowOff>60960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81000"/>
          <a:ext cx="2720196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495300</xdr:colOff>
      <xdr:row>2</xdr:row>
      <xdr:rowOff>22860</xdr:rowOff>
    </xdr:from>
    <xdr:to>
      <xdr:col>21</xdr:col>
      <xdr:colOff>43850</xdr:colOff>
      <xdr:row>6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403860"/>
          <a:ext cx="2596550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330200</xdr:colOff>
      <xdr:row>9</xdr:row>
      <xdr:rowOff>85090</xdr:rowOff>
    </xdr:from>
    <xdr:to>
      <xdr:col>12</xdr:col>
      <xdr:colOff>421640</xdr:colOff>
      <xdr:row>11</xdr:row>
      <xdr:rowOff>92710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9550" y="1932940"/>
          <a:ext cx="131064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199390</xdr:colOff>
      <xdr:row>12</xdr:row>
      <xdr:rowOff>46990</xdr:rowOff>
    </xdr:from>
    <xdr:to>
      <xdr:col>12</xdr:col>
      <xdr:colOff>290830</xdr:colOff>
      <xdr:row>14</xdr:row>
      <xdr:rowOff>54610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790" y="2378710"/>
          <a:ext cx="131064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17</xdr:row>
      <xdr:rowOff>190499</xdr:rowOff>
    </xdr:from>
    <xdr:to>
      <xdr:col>2</xdr:col>
      <xdr:colOff>559659</xdr:colOff>
      <xdr:row>19</xdr:row>
      <xdr:rowOff>36194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3884A5BE-B84E-46FD-BEB4-11D9B3A1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562349"/>
          <a:ext cx="893034" cy="26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20</xdr:row>
      <xdr:rowOff>28575</xdr:rowOff>
    </xdr:from>
    <xdr:to>
      <xdr:col>2</xdr:col>
      <xdr:colOff>553683</xdr:colOff>
      <xdr:row>21</xdr:row>
      <xdr:rowOff>74295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AB7C3918-07FC-4A37-B207-82DD9088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4010025"/>
          <a:ext cx="925158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urzy.cz/kurzy-men/kurzovni-listek/moneta-money-bank/" TargetMode="External"/><Relationship Id="rId3" Type="http://schemas.openxmlformats.org/officeDocument/2006/relationships/hyperlink" Target="https://www.kurzy.cz/kurzy-men/nejlepsi-kurzy/EUR-euro/s-valuty/" TargetMode="External"/><Relationship Id="rId7" Type="http://schemas.openxmlformats.org/officeDocument/2006/relationships/hyperlink" Target="https://www.kurzy.cz/kurzy-men/kurzovni-listek/komercni-banka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kurzy.cz/kurzy-men/nejlepsi-kurzy/EUR-euro/s-devizy/" TargetMode="External"/><Relationship Id="rId1" Type="http://schemas.openxmlformats.org/officeDocument/2006/relationships/hyperlink" Target="https://www.kurzy.cz/kurzy-men/kurzovni-listek/" TargetMode="External"/><Relationship Id="rId6" Type="http://schemas.openxmlformats.org/officeDocument/2006/relationships/hyperlink" Target="https://www.kurzy.cz/kurzy-men/kurzovni-listek/csob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kurzy.cz/kurzy-men/kurzovni-listek/ceska-sporitelna/" TargetMode="External"/><Relationship Id="rId10" Type="http://schemas.openxmlformats.org/officeDocument/2006/relationships/hyperlink" Target="https://www.kurzy.cz/kurzy-men/kurzovni-listek/unicredit-bank/" TargetMode="External"/><Relationship Id="rId4" Type="http://schemas.openxmlformats.org/officeDocument/2006/relationships/hyperlink" Target="https://www.kurzy.cz/kurzy-men/nejlepsi-kurzy/nr/EUR-euro/D-/" TargetMode="External"/><Relationship Id="rId9" Type="http://schemas.openxmlformats.org/officeDocument/2006/relationships/hyperlink" Target="https://www.kurzy.cz/kurzy-men/kurzovni-listek/raiffeisenbank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urzy.cz/kurzy-men/kurzovni-listek/moneta-money-bank/" TargetMode="External"/><Relationship Id="rId13" Type="http://schemas.openxmlformats.org/officeDocument/2006/relationships/hyperlink" Target="https://www.kurzy.cz/kurzy-men/kurzovni-listek/exchange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s://www.kurzy.cz/kurzy-men/nejlepsi-kurzy/EUR-euro/s-valuty/" TargetMode="External"/><Relationship Id="rId7" Type="http://schemas.openxmlformats.org/officeDocument/2006/relationships/hyperlink" Target="https://www.kurzy.cz/kurzy-men/kurzovni-listek/komercni-banka/" TargetMode="External"/><Relationship Id="rId12" Type="http://schemas.openxmlformats.org/officeDocument/2006/relationships/hyperlink" Target="https://www.kurzy.cz/kurzy-men/vyvoj-kurzu/akcenta/EUR-euro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kurzy.cz/kurzy-men/nejlepsi-kurzy/EUR-euro/s-devizy/" TargetMode="External"/><Relationship Id="rId16" Type="http://schemas.openxmlformats.org/officeDocument/2006/relationships/hyperlink" Target="https://www.kurzy.cz/kurzy-men/vyvoj-kurzu/exchange-vip/EUR-euro/" TargetMode="External"/><Relationship Id="rId1" Type="http://schemas.openxmlformats.org/officeDocument/2006/relationships/hyperlink" Target="https://www.kurzy.cz/kurzy-men/kurzovni-listek/" TargetMode="External"/><Relationship Id="rId6" Type="http://schemas.openxmlformats.org/officeDocument/2006/relationships/hyperlink" Target="https://www.kurzy.cz/kurzy-men/kurzovni-listek/csob/" TargetMode="External"/><Relationship Id="rId11" Type="http://schemas.openxmlformats.org/officeDocument/2006/relationships/hyperlink" Target="https://www.kurzy.cz/kurzy-men/kurzovni-listek/akcenta/" TargetMode="External"/><Relationship Id="rId5" Type="http://schemas.openxmlformats.org/officeDocument/2006/relationships/hyperlink" Target="https://www.kurzy.cz/kurzy-men/kurzovni-listek/ceska-sporitelna/" TargetMode="External"/><Relationship Id="rId15" Type="http://schemas.openxmlformats.org/officeDocument/2006/relationships/hyperlink" Target="https://www.kurzy.cz/kurzy-men/kurzovni-listek/exchange-vip/" TargetMode="External"/><Relationship Id="rId10" Type="http://schemas.openxmlformats.org/officeDocument/2006/relationships/hyperlink" Target="https://www.kurzy.cz/kurzy-men/kurzovni-listek/unicredit-bank/" TargetMode="External"/><Relationship Id="rId4" Type="http://schemas.openxmlformats.org/officeDocument/2006/relationships/hyperlink" Target="https://www.kurzy.cz/kurzy-men/nejlepsi-kurzy/nr/EUR-euro/D-/" TargetMode="External"/><Relationship Id="rId9" Type="http://schemas.openxmlformats.org/officeDocument/2006/relationships/hyperlink" Target="https://www.kurzy.cz/kurzy-men/kurzovni-listek/raiffeisenbank/" TargetMode="External"/><Relationship Id="rId14" Type="http://schemas.openxmlformats.org/officeDocument/2006/relationships/hyperlink" Target="https://www.kurzy.cz/kurzy-men/vyvoj-kurzu/exchange/EUR-euro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selection activeCell="D24" sqref="D24"/>
    </sheetView>
  </sheetViews>
  <sheetFormatPr defaultRowHeight="14.5"/>
  <sheetData>
    <row r="1" spans="1:11" ht="18.5">
      <c r="A1" s="4" t="s">
        <v>129</v>
      </c>
    </row>
    <row r="3" spans="1:11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9"/>
      <c r="B4" s="9"/>
      <c r="C4" s="10" t="s">
        <v>18</v>
      </c>
      <c r="D4" s="10"/>
      <c r="E4" s="11" t="s">
        <v>19</v>
      </c>
      <c r="F4" s="9"/>
      <c r="G4" s="9"/>
      <c r="H4" s="9"/>
      <c r="I4" s="9"/>
      <c r="J4" s="9"/>
      <c r="K4" s="9"/>
    </row>
    <row r="5" spans="1:11">
      <c r="A5" s="9" t="s">
        <v>20</v>
      </c>
      <c r="B5" s="9"/>
      <c r="C5" s="9">
        <v>1.06</v>
      </c>
      <c r="D5" s="12" t="s">
        <v>21</v>
      </c>
      <c r="E5" s="13">
        <v>1.0900000000000001</v>
      </c>
      <c r="F5" s="9"/>
      <c r="G5" s="9" t="s">
        <v>22</v>
      </c>
      <c r="H5" s="9"/>
      <c r="I5" s="9"/>
      <c r="J5" s="9"/>
      <c r="K5" s="9"/>
    </row>
    <row r="6" spans="1:1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13" t="s">
        <v>130</v>
      </c>
      <c r="B8" s="9"/>
      <c r="C8" s="9"/>
      <c r="D8" s="9"/>
      <c r="E8" s="9"/>
      <c r="F8" s="9"/>
      <c r="G8" s="9" t="s">
        <v>23</v>
      </c>
      <c r="H8" s="9"/>
      <c r="I8" s="9"/>
      <c r="J8" s="9"/>
      <c r="K8" s="9"/>
    </row>
    <row r="9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>
      <c r="A11" s="9"/>
      <c r="B11" s="9"/>
      <c r="C11" s="9"/>
      <c r="D11" s="9"/>
      <c r="E11" s="9"/>
      <c r="F11" s="9"/>
      <c r="G11" s="9" t="s">
        <v>24</v>
      </c>
      <c r="H11" s="9"/>
      <c r="I11" s="9"/>
      <c r="J11" s="9"/>
      <c r="K11" s="9"/>
    </row>
    <row r="12" spans="1:11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B14" s="9"/>
      <c r="C14" s="9"/>
      <c r="D14" s="9"/>
      <c r="E14" s="9"/>
      <c r="F14" s="9"/>
      <c r="G14" s="9"/>
      <c r="H14" s="9"/>
      <c r="I14" s="9"/>
      <c r="J14" s="9"/>
      <c r="K14" s="9"/>
    </row>
  </sheetData>
  <pageMargins left="0.7" right="0.7" top="0.78740157499999996" bottom="0.78740157499999996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workbookViewId="0">
      <selection activeCell="C26" sqref="C26"/>
    </sheetView>
  </sheetViews>
  <sheetFormatPr defaultRowHeight="14.5"/>
  <sheetData>
    <row r="1" spans="1:8" ht="18.5">
      <c r="A1" s="4" t="s">
        <v>131</v>
      </c>
    </row>
    <row r="2" spans="1:8" ht="18.5">
      <c r="A2" s="8" t="s">
        <v>8</v>
      </c>
    </row>
    <row r="4" spans="1:8">
      <c r="A4" s="13" t="s">
        <v>85</v>
      </c>
    </row>
    <row r="7" spans="1:8" ht="33" thickBot="1">
      <c r="A7" s="15" t="s">
        <v>25</v>
      </c>
      <c r="B7" s="47"/>
      <c r="C7" s="49" t="s">
        <v>27</v>
      </c>
      <c r="D7" s="49"/>
      <c r="E7" s="49"/>
      <c r="F7" s="49" t="s">
        <v>28</v>
      </c>
      <c r="G7" s="49"/>
      <c r="H7" s="49"/>
    </row>
    <row r="8" spans="1:8" ht="22.5" thickBot="1">
      <c r="A8" s="16" t="s">
        <v>26</v>
      </c>
      <c r="B8" s="48"/>
      <c r="C8" s="18" t="s">
        <v>29</v>
      </c>
      <c r="D8" s="18" t="s">
        <v>30</v>
      </c>
      <c r="E8" s="18" t="s">
        <v>31</v>
      </c>
      <c r="F8" s="18" t="s">
        <v>29</v>
      </c>
      <c r="G8" s="18" t="s">
        <v>30</v>
      </c>
      <c r="H8" s="18" t="s">
        <v>31</v>
      </c>
    </row>
    <row r="9" spans="1:8" ht="29.5" thickBot="1">
      <c r="A9" s="17" t="s">
        <v>32</v>
      </c>
      <c r="B9" s="19"/>
      <c r="C9" s="20"/>
      <c r="D9" s="20"/>
      <c r="E9" s="20"/>
      <c r="F9" s="20"/>
      <c r="G9" s="20"/>
      <c r="H9" s="20"/>
    </row>
    <row r="10" spans="1:8" ht="44" thickBot="1">
      <c r="A10" s="21" t="s">
        <v>33</v>
      </c>
      <c r="B10" s="22" t="s">
        <v>34</v>
      </c>
      <c r="C10" s="23" t="s">
        <v>35</v>
      </c>
      <c r="D10" s="23" t="s">
        <v>36</v>
      </c>
      <c r="E10" s="23" t="s">
        <v>37</v>
      </c>
      <c r="F10" s="23" t="s">
        <v>38</v>
      </c>
      <c r="G10" s="23" t="s">
        <v>39</v>
      </c>
      <c r="H10" s="23" t="s">
        <v>40</v>
      </c>
    </row>
    <row r="11" spans="1:8" ht="15" thickBot="1">
      <c r="A11" s="24" t="s">
        <v>41</v>
      </c>
      <c r="B11" s="25" t="s">
        <v>34</v>
      </c>
      <c r="C11" s="26" t="s">
        <v>42</v>
      </c>
      <c r="D11" s="26" t="s">
        <v>43</v>
      </c>
      <c r="E11" s="26" t="s">
        <v>44</v>
      </c>
      <c r="F11" s="26" t="s">
        <v>42</v>
      </c>
      <c r="G11" s="26" t="s">
        <v>43</v>
      </c>
      <c r="H11" s="26" t="s">
        <v>45</v>
      </c>
    </row>
    <row r="12" spans="1:8" ht="29.5" thickBot="1">
      <c r="A12" s="21" t="s">
        <v>46</v>
      </c>
      <c r="B12" s="22" t="s">
        <v>34</v>
      </c>
      <c r="C12" s="23" t="s">
        <v>47</v>
      </c>
      <c r="D12" s="23" t="s">
        <v>48</v>
      </c>
      <c r="E12" s="23" t="s">
        <v>49</v>
      </c>
      <c r="F12" s="23" t="s">
        <v>50</v>
      </c>
      <c r="G12" s="23" t="s">
        <v>51</v>
      </c>
      <c r="H12" s="23"/>
    </row>
    <row r="13" spans="1:8" ht="15" thickBot="1">
      <c r="A13" s="24" t="s">
        <v>52</v>
      </c>
      <c r="B13" s="25" t="s">
        <v>34</v>
      </c>
      <c r="C13" s="26" t="s">
        <v>53</v>
      </c>
      <c r="D13" s="26" t="s">
        <v>54</v>
      </c>
      <c r="E13" s="26" t="s">
        <v>55</v>
      </c>
      <c r="F13" s="26" t="s">
        <v>56</v>
      </c>
      <c r="G13" s="26" t="s">
        <v>57</v>
      </c>
      <c r="H13" s="26"/>
    </row>
    <row r="14" spans="1:8" ht="29.5" thickBot="1">
      <c r="A14" s="21" t="s">
        <v>58</v>
      </c>
      <c r="B14" s="22" t="s">
        <v>34</v>
      </c>
      <c r="C14" s="23" t="s">
        <v>59</v>
      </c>
      <c r="D14" s="23" t="s">
        <v>60</v>
      </c>
      <c r="E14" s="23" t="s">
        <v>37</v>
      </c>
      <c r="F14" s="23" t="s">
        <v>61</v>
      </c>
      <c r="G14" s="23" t="s">
        <v>62</v>
      </c>
      <c r="H14" s="23"/>
    </row>
    <row r="15" spans="1:8" ht="29.5" thickBot="1">
      <c r="A15" s="24" t="s">
        <v>63</v>
      </c>
      <c r="B15" s="25" t="s">
        <v>34</v>
      </c>
      <c r="C15" s="26" t="s">
        <v>64</v>
      </c>
      <c r="D15" s="26" t="s">
        <v>65</v>
      </c>
      <c r="E15" s="26" t="s">
        <v>66</v>
      </c>
      <c r="F15" s="26" t="s">
        <v>67</v>
      </c>
      <c r="G15" s="26" t="s">
        <v>68</v>
      </c>
      <c r="H15" s="26" t="s">
        <v>69</v>
      </c>
    </row>
  </sheetData>
  <mergeCells count="3">
    <mergeCell ref="B7:B8"/>
    <mergeCell ref="C7:E7"/>
    <mergeCell ref="F7:H7"/>
  </mergeCells>
  <hyperlinks>
    <hyperlink ref="A2" r:id="rId1" xr:uid="{00000000-0004-0000-0200-000000000000}"/>
    <hyperlink ref="C7" r:id="rId2" display="https://www.kurzy.cz/kurzy-men/nejlepsi-kurzy/EUR-euro/s-devizy/" xr:uid="{00000000-0004-0000-0200-000001000000}"/>
    <hyperlink ref="F7" r:id="rId3" display="https://www.kurzy.cz/kurzy-men/nejlepsi-kurzy/EUR-euro/s-valuty/" xr:uid="{00000000-0004-0000-0200-000002000000}"/>
    <hyperlink ref="A9" r:id="rId4" display="https://www.kurzy.cz/kurzy-men/nejlepsi-kurzy/nr/EUR-euro/D-/" xr:uid="{00000000-0004-0000-0200-000003000000}"/>
    <hyperlink ref="A10" r:id="rId5" display="https://www.kurzy.cz/kurzy-men/kurzovni-listek/ceska-sporitelna/" xr:uid="{00000000-0004-0000-0200-000004000000}"/>
    <hyperlink ref="A11" r:id="rId6" display="https://www.kurzy.cz/kurzy-men/kurzovni-listek/csob/" xr:uid="{00000000-0004-0000-0200-000005000000}"/>
    <hyperlink ref="A12" r:id="rId7" display="https://www.kurzy.cz/kurzy-men/kurzovni-listek/komercni-banka/" xr:uid="{00000000-0004-0000-0200-000006000000}"/>
    <hyperlink ref="A13" r:id="rId8" display="https://www.kurzy.cz/kurzy-men/kurzovni-listek/moneta-money-bank/" xr:uid="{00000000-0004-0000-0200-000007000000}"/>
    <hyperlink ref="A14" r:id="rId9" display="https://www.kurzy.cz/kurzy-men/kurzovni-listek/raiffeisenbank/" xr:uid="{00000000-0004-0000-0200-000008000000}"/>
    <hyperlink ref="A15" r:id="rId10" display="https://www.kurzy.cz/kurzy-men/kurzovni-listek/unicredit-bank/" xr:uid="{00000000-0004-0000-0200-000009000000}"/>
  </hyperlinks>
  <pageMargins left="0.7" right="0.7" top="0.78740157499999996" bottom="0.78740157499999996" header="0.3" footer="0.3"/>
  <pageSetup paperSize="9" orientation="landscape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workbookViewId="0">
      <selection activeCell="A2" sqref="A2"/>
    </sheetView>
  </sheetViews>
  <sheetFormatPr defaultRowHeight="14.5"/>
  <cols>
    <col min="1" max="1" width="19.7265625" customWidth="1"/>
  </cols>
  <sheetData>
    <row r="1" spans="1:8" ht="18.5">
      <c r="A1" s="4" t="s">
        <v>132</v>
      </c>
    </row>
    <row r="2" spans="1:8" ht="18.5">
      <c r="A2" s="4" t="s">
        <v>7</v>
      </c>
    </row>
    <row r="3" spans="1:8">
      <c r="A3" s="7" t="s">
        <v>8</v>
      </c>
    </row>
    <row r="5" spans="1:8">
      <c r="A5" s="13" t="s">
        <v>82</v>
      </c>
    </row>
    <row r="6" spans="1:8">
      <c r="A6" s="9" t="s">
        <v>83</v>
      </c>
    </row>
    <row r="7" spans="1:8">
      <c r="A7" s="9" t="s">
        <v>84</v>
      </c>
    </row>
    <row r="8" spans="1:8">
      <c r="A8" s="14"/>
    </row>
    <row r="9" spans="1:8" ht="22.5" thickBot="1">
      <c r="A9" s="15" t="s">
        <v>25</v>
      </c>
      <c r="B9" s="47"/>
      <c r="C9" s="49" t="s">
        <v>27</v>
      </c>
      <c r="D9" s="49"/>
      <c r="E9" s="49"/>
      <c r="F9" s="49" t="s">
        <v>28</v>
      </c>
      <c r="G9" s="49"/>
      <c r="H9" s="49"/>
    </row>
    <row r="10" spans="1:8" ht="15" thickBot="1">
      <c r="A10" s="16" t="s">
        <v>26</v>
      </c>
      <c r="B10" s="48"/>
      <c r="C10" s="18" t="s">
        <v>29</v>
      </c>
      <c r="D10" s="18" t="s">
        <v>30</v>
      </c>
      <c r="E10" s="18" t="s">
        <v>31</v>
      </c>
      <c r="F10" s="18" t="s">
        <v>29</v>
      </c>
      <c r="G10" s="18" t="s">
        <v>30</v>
      </c>
      <c r="H10" s="18" t="s">
        <v>31</v>
      </c>
    </row>
    <row r="11" spans="1:8" ht="15" thickBot="1">
      <c r="A11" s="17" t="s">
        <v>32</v>
      </c>
      <c r="B11" s="19"/>
      <c r="C11" s="20"/>
      <c r="D11" s="20"/>
      <c r="E11" s="20"/>
      <c r="F11" s="20"/>
      <c r="G11" s="20"/>
      <c r="H11" s="20"/>
    </row>
    <row r="12" spans="1:8" ht="15" thickBot="1">
      <c r="A12" s="21" t="s">
        <v>33</v>
      </c>
      <c r="B12" s="22" t="s">
        <v>34</v>
      </c>
      <c r="C12" s="23" t="s">
        <v>35</v>
      </c>
      <c r="D12" s="23" t="s">
        <v>36</v>
      </c>
      <c r="E12" s="23" t="s">
        <v>37</v>
      </c>
      <c r="F12" s="23" t="s">
        <v>38</v>
      </c>
      <c r="G12" s="23" t="s">
        <v>39</v>
      </c>
      <c r="H12" s="23" t="s">
        <v>40</v>
      </c>
    </row>
    <row r="13" spans="1:8" ht="15" thickBot="1">
      <c r="A13" s="24" t="s">
        <v>41</v>
      </c>
      <c r="B13" s="25" t="s">
        <v>34</v>
      </c>
      <c r="C13" s="26" t="s">
        <v>42</v>
      </c>
      <c r="D13" s="26" t="s">
        <v>43</v>
      </c>
      <c r="E13" s="26" t="s">
        <v>44</v>
      </c>
      <c r="F13" s="26" t="s">
        <v>42</v>
      </c>
      <c r="G13" s="26" t="s">
        <v>43</v>
      </c>
      <c r="H13" s="26" t="s">
        <v>45</v>
      </c>
    </row>
    <row r="14" spans="1:8" ht="15" thickBot="1">
      <c r="A14" s="21" t="s">
        <v>46</v>
      </c>
      <c r="B14" s="22" t="s">
        <v>34</v>
      </c>
      <c r="C14" s="23" t="s">
        <v>47</v>
      </c>
      <c r="D14" s="23" t="s">
        <v>48</v>
      </c>
      <c r="E14" s="23" t="s">
        <v>49</v>
      </c>
      <c r="F14" s="23" t="s">
        <v>50</v>
      </c>
      <c r="G14" s="23" t="s">
        <v>51</v>
      </c>
      <c r="H14" s="23"/>
    </row>
    <row r="15" spans="1:8" ht="15" thickBot="1">
      <c r="A15" s="24" t="s">
        <v>52</v>
      </c>
      <c r="B15" s="25" t="s">
        <v>34</v>
      </c>
      <c r="C15" s="26" t="s">
        <v>53</v>
      </c>
      <c r="D15" s="26" t="s">
        <v>54</v>
      </c>
      <c r="E15" s="26" t="s">
        <v>55</v>
      </c>
      <c r="F15" s="26" t="s">
        <v>56</v>
      </c>
      <c r="G15" s="26" t="s">
        <v>57</v>
      </c>
      <c r="H15" s="26"/>
    </row>
    <row r="16" spans="1:8" ht="15" thickBot="1">
      <c r="A16" s="21" t="s">
        <v>58</v>
      </c>
      <c r="B16" s="22" t="s">
        <v>34</v>
      </c>
      <c r="C16" s="23" t="s">
        <v>59</v>
      </c>
      <c r="D16" s="23" t="s">
        <v>60</v>
      </c>
      <c r="E16" s="23" t="s">
        <v>37</v>
      </c>
      <c r="F16" s="23" t="s">
        <v>61</v>
      </c>
      <c r="G16" s="23" t="s">
        <v>62</v>
      </c>
      <c r="H16" s="23"/>
    </row>
    <row r="17" spans="1:8" ht="15" thickBot="1">
      <c r="A17" s="24" t="s">
        <v>63</v>
      </c>
      <c r="B17" s="25" t="s">
        <v>34</v>
      </c>
      <c r="C17" s="26" t="s">
        <v>64</v>
      </c>
      <c r="D17" s="26" t="s">
        <v>65</v>
      </c>
      <c r="E17" s="26" t="s">
        <v>66</v>
      </c>
      <c r="F17" s="26" t="s">
        <v>67</v>
      </c>
      <c r="G17" s="26" t="s">
        <v>68</v>
      </c>
      <c r="H17" s="26" t="s">
        <v>69</v>
      </c>
    </row>
    <row r="18" spans="1:8" ht="15" thickBot="1">
      <c r="A18" s="27" t="s">
        <v>70</v>
      </c>
      <c r="B18" s="28" t="s">
        <v>71</v>
      </c>
      <c r="C18" s="29" t="s">
        <v>72</v>
      </c>
      <c r="D18" s="30" t="s">
        <v>73</v>
      </c>
      <c r="E18" s="29" t="s">
        <v>55</v>
      </c>
      <c r="F18" s="29" t="s">
        <v>55</v>
      </c>
      <c r="G18" s="29" t="s">
        <v>55</v>
      </c>
      <c r="H18" s="29"/>
    </row>
    <row r="19" spans="1:8" ht="15" thickBot="1">
      <c r="A19" s="24" t="s">
        <v>74</v>
      </c>
      <c r="B19" s="31" t="s">
        <v>71</v>
      </c>
      <c r="C19" s="32" t="s">
        <v>75</v>
      </c>
      <c r="D19" s="26" t="s">
        <v>76</v>
      </c>
      <c r="E19" s="26" t="s">
        <v>55</v>
      </c>
      <c r="F19" s="26" t="s">
        <v>77</v>
      </c>
      <c r="G19" s="26" t="s">
        <v>78</v>
      </c>
      <c r="H19" s="26"/>
    </row>
    <row r="20" spans="1:8" ht="15" thickBot="1">
      <c r="A20" s="21" t="s">
        <v>79</v>
      </c>
      <c r="B20" s="33" t="s">
        <v>71</v>
      </c>
      <c r="C20" s="23" t="s">
        <v>55</v>
      </c>
      <c r="D20" s="23" t="s">
        <v>55</v>
      </c>
      <c r="E20" s="23" t="s">
        <v>55</v>
      </c>
      <c r="F20" s="34" t="s">
        <v>80</v>
      </c>
      <c r="G20" s="35" t="s">
        <v>81</v>
      </c>
      <c r="H20" s="23"/>
    </row>
  </sheetData>
  <mergeCells count="3">
    <mergeCell ref="B9:B10"/>
    <mergeCell ref="C9:E9"/>
    <mergeCell ref="F9:H9"/>
  </mergeCells>
  <hyperlinks>
    <hyperlink ref="A3" r:id="rId1" xr:uid="{00000000-0004-0000-0100-000000000000}"/>
    <hyperlink ref="C9" r:id="rId2" display="https://www.kurzy.cz/kurzy-men/nejlepsi-kurzy/EUR-euro/s-devizy/" xr:uid="{00000000-0004-0000-0100-000001000000}"/>
    <hyperlink ref="F9" r:id="rId3" display="https://www.kurzy.cz/kurzy-men/nejlepsi-kurzy/EUR-euro/s-valuty/" xr:uid="{00000000-0004-0000-0100-000002000000}"/>
    <hyperlink ref="A11" r:id="rId4" display="https://www.kurzy.cz/kurzy-men/nejlepsi-kurzy/nr/EUR-euro/D-/" xr:uid="{00000000-0004-0000-0100-000003000000}"/>
    <hyperlink ref="A12" r:id="rId5" display="https://www.kurzy.cz/kurzy-men/kurzovni-listek/ceska-sporitelna/" xr:uid="{00000000-0004-0000-0100-000004000000}"/>
    <hyperlink ref="A13" r:id="rId6" display="https://www.kurzy.cz/kurzy-men/kurzovni-listek/csob/" xr:uid="{00000000-0004-0000-0100-000005000000}"/>
    <hyperlink ref="A14" r:id="rId7" display="https://www.kurzy.cz/kurzy-men/kurzovni-listek/komercni-banka/" xr:uid="{00000000-0004-0000-0100-000006000000}"/>
    <hyperlink ref="A15" r:id="rId8" display="https://www.kurzy.cz/kurzy-men/kurzovni-listek/moneta-money-bank/" xr:uid="{00000000-0004-0000-0100-000007000000}"/>
    <hyperlink ref="A16" r:id="rId9" display="https://www.kurzy.cz/kurzy-men/kurzovni-listek/raiffeisenbank/" xr:uid="{00000000-0004-0000-0100-000008000000}"/>
    <hyperlink ref="A17" r:id="rId10" display="https://www.kurzy.cz/kurzy-men/kurzovni-listek/unicredit-bank/" xr:uid="{00000000-0004-0000-0100-000009000000}"/>
    <hyperlink ref="A18" r:id="rId11" display="https://www.kurzy.cz/kurzy-men/kurzovni-listek/akcenta/" xr:uid="{00000000-0004-0000-0100-00000A000000}"/>
    <hyperlink ref="B18" r:id="rId12" tooltip="vývoj kurzu eura (EUR), AKCENTA CZ" display="https://www.kurzy.cz/kurzy-men/vyvoj-kurzu/akcenta/EUR-euro/" xr:uid="{00000000-0004-0000-0100-00000B000000}"/>
    <hyperlink ref="A19" r:id="rId13" display="https://www.kurzy.cz/kurzy-men/kurzovni-listek/exchange/" xr:uid="{00000000-0004-0000-0100-00000C000000}"/>
    <hyperlink ref="B19" r:id="rId14" tooltip="vývoj kurzu eura (EUR), Exchange" display="https://www.kurzy.cz/kurzy-men/vyvoj-kurzu/exchange/EUR-euro/" xr:uid="{00000000-0004-0000-0100-00000D000000}"/>
    <hyperlink ref="A20" r:id="rId15" display="https://www.kurzy.cz/kurzy-men/kurzovni-listek/exchange-vip/" xr:uid="{00000000-0004-0000-0100-00000E000000}"/>
    <hyperlink ref="B20" r:id="rId16" tooltip="vývoj kurzu eura (EUR), Exchange VIP" display="https://www.kurzy.cz/kurzy-men/vyvoj-kurzu/exchange-vip/EUR-euro/" xr:uid="{00000000-0004-0000-0100-00000F000000}"/>
  </hyperlinks>
  <pageMargins left="0.7" right="0.7" top="0.78740157499999996" bottom="0.78740157499999996" header="0.3" footer="0.3"/>
  <pageSetup paperSize="9" scale="74" orientation="landscape" r:id="rId17"/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7"/>
  <sheetViews>
    <sheetView topLeftCell="A2" workbookViewId="0">
      <selection activeCell="H25" sqref="H25"/>
    </sheetView>
  </sheetViews>
  <sheetFormatPr defaultRowHeight="14.5"/>
  <cols>
    <col min="13" max="13" width="39.453125" customWidth="1"/>
  </cols>
  <sheetData>
    <row r="1" spans="1:13" ht="18.5">
      <c r="A1" s="4" t="s">
        <v>11</v>
      </c>
    </row>
    <row r="2" spans="1:13" ht="18.5">
      <c r="A2" s="4" t="s">
        <v>6</v>
      </c>
    </row>
    <row r="3" spans="1:13" ht="21" customHeight="1">
      <c r="A3" s="1"/>
      <c r="M3" s="3" t="s">
        <v>3</v>
      </c>
    </row>
    <row r="4" spans="1:13" ht="18.5">
      <c r="A4" s="1" t="s">
        <v>2</v>
      </c>
      <c r="B4" s="1">
        <v>23.28</v>
      </c>
      <c r="C4" s="1" t="s">
        <v>0</v>
      </c>
    </row>
    <row r="5" spans="1:13" ht="18.5">
      <c r="A5" s="1" t="s">
        <v>1</v>
      </c>
      <c r="B5" s="1">
        <v>23.75</v>
      </c>
      <c r="C5" s="1" t="s">
        <v>0</v>
      </c>
    </row>
    <row r="7" spans="1:13" ht="15.5">
      <c r="A7" s="2"/>
    </row>
    <row r="8" spans="1:13">
      <c r="A8" s="9" t="s">
        <v>86</v>
      </c>
    </row>
    <row r="9" spans="1:13">
      <c r="A9" s="9" t="s">
        <v>87</v>
      </c>
    </row>
    <row r="11" spans="1:13">
      <c r="A11" s="9" t="s">
        <v>88</v>
      </c>
      <c r="B11" s="9"/>
      <c r="C11" s="43" t="s">
        <v>133</v>
      </c>
      <c r="D11" s="44"/>
      <c r="E11" s="44"/>
      <c r="F11" s="44"/>
      <c r="H11" s="36">
        <f>(B5-B4)/B4</f>
        <v>2.0189003436426066E-2</v>
      </c>
      <c r="I11" s="13" t="s">
        <v>89</v>
      </c>
      <c r="J11" s="13" t="s">
        <v>90</v>
      </c>
      <c r="K11" s="13"/>
      <c r="L11" s="37">
        <f>H11</f>
        <v>2.0189003436426066E-2</v>
      </c>
    </row>
    <row r="12" spans="1:13">
      <c r="A12" s="9"/>
      <c r="B12" s="9"/>
      <c r="C12" s="45"/>
      <c r="D12" s="44" t="s">
        <v>134</v>
      </c>
      <c r="E12" s="44"/>
      <c r="F12" s="44"/>
      <c r="G12" s="9"/>
      <c r="H12" s="9"/>
    </row>
    <row r="13" spans="1:13">
      <c r="A13" s="9"/>
      <c r="B13" s="9"/>
      <c r="C13" s="9"/>
      <c r="D13" s="9"/>
      <c r="E13" s="9"/>
      <c r="F13" s="9"/>
      <c r="G13" s="9"/>
      <c r="H13" s="9"/>
    </row>
    <row r="14" spans="1:13">
      <c r="A14" s="13" t="s">
        <v>91</v>
      </c>
      <c r="B14" s="9"/>
      <c r="C14" s="9"/>
      <c r="D14" s="9"/>
      <c r="E14" s="9"/>
      <c r="F14" s="9"/>
      <c r="G14" s="9"/>
      <c r="H14" s="9"/>
    </row>
    <row r="16" spans="1:13">
      <c r="A16" s="9" t="s">
        <v>92</v>
      </c>
    </row>
    <row r="17" spans="1:13">
      <c r="A17" s="9" t="s">
        <v>93</v>
      </c>
      <c r="B17" s="9"/>
      <c r="C17" s="9"/>
      <c r="D17" s="9"/>
      <c r="E17" s="9"/>
    </row>
    <row r="18" spans="1:13">
      <c r="A18" s="9" t="s">
        <v>2</v>
      </c>
      <c r="B18" s="44" t="s">
        <v>135</v>
      </c>
      <c r="C18" s="44"/>
      <c r="D18" s="9">
        <f>1/B4</f>
        <v>4.29553264604811E-2</v>
      </c>
      <c r="E18" s="9" t="s">
        <v>94</v>
      </c>
    </row>
    <row r="19" spans="1:13">
      <c r="A19" s="9" t="s">
        <v>1</v>
      </c>
      <c r="B19" s="44" t="s">
        <v>136</v>
      </c>
      <c r="C19" s="44"/>
      <c r="D19" s="9">
        <f>1/B5</f>
        <v>4.2105263157894736E-2</v>
      </c>
      <c r="E19" s="9" t="s">
        <v>94</v>
      </c>
    </row>
    <row r="22" spans="1:13">
      <c r="A22" s="9" t="s">
        <v>95</v>
      </c>
      <c r="C22" s="43" t="s">
        <v>137</v>
      </c>
      <c r="D22" s="44"/>
      <c r="E22" s="44"/>
      <c r="F22" s="44"/>
      <c r="H22" s="36">
        <f>(D19-D18)/D18</f>
        <v>-1.9789473684210551E-2</v>
      </c>
      <c r="I22" s="13" t="s">
        <v>89</v>
      </c>
      <c r="J22" s="13" t="s">
        <v>96</v>
      </c>
      <c r="K22" s="13"/>
      <c r="L22" s="37">
        <f>H22</f>
        <v>-1.9789473684210551E-2</v>
      </c>
    </row>
    <row r="23" spans="1:13">
      <c r="C23" s="45"/>
      <c r="D23" s="44" t="s">
        <v>138</v>
      </c>
      <c r="E23" s="44"/>
      <c r="F23" s="44"/>
    </row>
    <row r="25" spans="1:13">
      <c r="A25" s="13" t="s">
        <v>97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>
      <c r="A27" s="9" t="s">
        <v>98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</sheetData>
  <pageMargins left="0.7" right="0.7" top="0.78740157499999996" bottom="0.78740157499999996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3"/>
  <sheetViews>
    <sheetView workbookViewId="0">
      <selection activeCell="A16" sqref="A16"/>
    </sheetView>
  </sheetViews>
  <sheetFormatPr defaultRowHeight="14.5"/>
  <cols>
    <col min="1" max="1" width="11.54296875" customWidth="1"/>
  </cols>
  <sheetData>
    <row r="1" spans="1:10" ht="18.5">
      <c r="A1" s="4" t="s">
        <v>12</v>
      </c>
    </row>
    <row r="2" spans="1:10" ht="18.5">
      <c r="A2" s="4" t="s">
        <v>5</v>
      </c>
    </row>
    <row r="3" spans="1:10" ht="18.5">
      <c r="C3" s="9" t="s">
        <v>18</v>
      </c>
      <c r="D3" s="39" t="s">
        <v>21</v>
      </c>
      <c r="E3" s="9" t="s">
        <v>19</v>
      </c>
    </row>
    <row r="4" spans="1:10" ht="15" customHeight="1">
      <c r="A4" s="5" t="s">
        <v>4</v>
      </c>
      <c r="B4" s="1"/>
      <c r="C4" s="6">
        <v>0.8538</v>
      </c>
      <c r="D4" s="39" t="s">
        <v>21</v>
      </c>
      <c r="E4" s="6">
        <v>0.85819999999999996</v>
      </c>
    </row>
    <row r="8" spans="1:10">
      <c r="A8" s="9" t="s">
        <v>99</v>
      </c>
      <c r="B8" s="9"/>
      <c r="C8" s="9" t="s">
        <v>145</v>
      </c>
      <c r="D8" s="9"/>
      <c r="E8" s="9"/>
      <c r="F8" s="9"/>
      <c r="G8" s="13">
        <f>(E4+C4)/2</f>
        <v>0.85599999999999998</v>
      </c>
      <c r="H8" s="13" t="s">
        <v>4</v>
      </c>
      <c r="I8" s="9"/>
    </row>
    <row r="9" spans="1:10">
      <c r="A9" s="9"/>
      <c r="B9" s="9"/>
      <c r="C9" s="9"/>
      <c r="D9" s="9">
        <v>2</v>
      </c>
      <c r="E9" s="9"/>
      <c r="F9" s="9"/>
      <c r="G9" s="9"/>
      <c r="H9" s="9"/>
      <c r="I9" s="9"/>
    </row>
    <row r="10" spans="1:10">
      <c r="A10" s="13" t="s">
        <v>100</v>
      </c>
      <c r="B10" s="9"/>
      <c r="C10" s="38"/>
      <c r="D10" s="9"/>
      <c r="E10" s="9"/>
      <c r="F10" s="9"/>
      <c r="G10" s="9"/>
      <c r="H10" s="9"/>
      <c r="I10" s="9"/>
    </row>
    <row r="11" spans="1:10">
      <c r="A11" s="9"/>
      <c r="B11" s="9"/>
      <c r="C11" s="38"/>
      <c r="D11" s="9"/>
      <c r="E11" s="9"/>
      <c r="F11" s="9"/>
      <c r="G11" s="9"/>
      <c r="H11" s="9"/>
      <c r="I11" s="9"/>
    </row>
    <row r="12" spans="1:10" ht="16.5">
      <c r="A12" s="9" t="s">
        <v>101</v>
      </c>
      <c r="B12" s="9"/>
      <c r="C12" s="9" t="s">
        <v>146</v>
      </c>
      <c r="D12" s="9"/>
      <c r="E12" s="9"/>
      <c r="F12" s="9"/>
      <c r="G12" s="9" t="s">
        <v>102</v>
      </c>
      <c r="H12" s="36">
        <f>(E4-C4)/E4</f>
        <v>5.1270100209740849E-3</v>
      </c>
      <c r="I12" s="13" t="s">
        <v>103</v>
      </c>
      <c r="J12" s="37">
        <f>H12</f>
        <v>5.1270100209740849E-3</v>
      </c>
    </row>
    <row r="13" spans="1:10">
      <c r="A13" s="9"/>
      <c r="B13" s="9"/>
      <c r="C13" s="9"/>
      <c r="D13" s="9" t="s">
        <v>147</v>
      </c>
      <c r="E13" s="9"/>
      <c r="F13" s="9"/>
      <c r="G13" s="9"/>
      <c r="H13" s="9"/>
      <c r="I13" s="9"/>
    </row>
    <row r="15" spans="1:10">
      <c r="A15" s="13" t="s">
        <v>148</v>
      </c>
    </row>
    <row r="17" spans="1:7">
      <c r="A17" s="9" t="s">
        <v>104</v>
      </c>
    </row>
    <row r="18" spans="1:7">
      <c r="A18" s="9" t="s">
        <v>105</v>
      </c>
    </row>
    <row r="21" spans="1:7">
      <c r="A21" s="9" t="s">
        <v>106</v>
      </c>
      <c r="B21" s="9" t="s">
        <v>107</v>
      </c>
      <c r="C21" s="9" t="s">
        <v>108</v>
      </c>
      <c r="D21" s="9"/>
      <c r="E21" s="13" t="s">
        <v>109</v>
      </c>
      <c r="F21" s="13">
        <f>J12*1000000</f>
        <v>5127.0100209740849</v>
      </c>
      <c r="G21" s="13" t="s">
        <v>110</v>
      </c>
    </row>
    <row r="23" spans="1:7">
      <c r="A23" s="13" t="s">
        <v>111</v>
      </c>
    </row>
  </sheetData>
  <pageMargins left="0.7" right="0.7" top="0.78740157499999996" bottom="0.78740157499999996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1"/>
  <sheetViews>
    <sheetView workbookViewId="0">
      <selection activeCell="H15" sqref="H15"/>
    </sheetView>
  </sheetViews>
  <sheetFormatPr defaultRowHeight="14.5"/>
  <cols>
    <col min="2" max="2" width="10.7265625" customWidth="1"/>
    <col min="8" max="8" width="11.26953125" bestFit="1" customWidth="1"/>
  </cols>
  <sheetData>
    <row r="1" spans="1:9" ht="18.5">
      <c r="A1" s="4" t="s">
        <v>13</v>
      </c>
    </row>
    <row r="2" spans="1:9" ht="18.5">
      <c r="A2" s="4" t="s">
        <v>10</v>
      </c>
    </row>
    <row r="3" spans="1:9" ht="18.5">
      <c r="A3" s="4" t="s">
        <v>9</v>
      </c>
    </row>
    <row r="4" spans="1:9">
      <c r="A4" s="7" t="s">
        <v>16</v>
      </c>
    </row>
    <row r="6" spans="1:9">
      <c r="A6" s="13" t="s">
        <v>122</v>
      </c>
    </row>
    <row r="8" spans="1:9" ht="18.5">
      <c r="A8" s="9"/>
      <c r="B8" s="9"/>
      <c r="C8" s="13"/>
      <c r="D8" s="11" t="s">
        <v>18</v>
      </c>
      <c r="E8" s="42" t="s">
        <v>21</v>
      </c>
      <c r="F8" s="11" t="s">
        <v>19</v>
      </c>
    </row>
    <row r="9" spans="1:9">
      <c r="A9" s="9"/>
      <c r="B9" s="9"/>
      <c r="C9" s="9"/>
      <c r="D9" s="9"/>
      <c r="E9" s="9"/>
      <c r="F9" s="9"/>
    </row>
    <row r="10" spans="1:9" ht="18.5">
      <c r="A10" s="9" t="s">
        <v>33</v>
      </c>
      <c r="B10" s="9"/>
      <c r="C10" s="9" t="s">
        <v>120</v>
      </c>
      <c r="D10" s="41">
        <v>27.745000000000001</v>
      </c>
      <c r="E10" s="42" t="s">
        <v>21</v>
      </c>
      <c r="F10" s="13">
        <v>29.167999999999999</v>
      </c>
    </row>
    <row r="11" spans="1:9" ht="18.5">
      <c r="A11" s="9" t="s">
        <v>121</v>
      </c>
      <c r="B11" s="9"/>
      <c r="C11" s="9" t="s">
        <v>120</v>
      </c>
      <c r="D11" s="13">
        <v>27.411999999999999</v>
      </c>
      <c r="E11" s="42" t="s">
        <v>21</v>
      </c>
      <c r="F11" s="13">
        <v>29.547999999999998</v>
      </c>
    </row>
    <row r="15" spans="1:9">
      <c r="A15" s="9" t="s">
        <v>123</v>
      </c>
      <c r="B15" s="9"/>
      <c r="C15" s="44" t="s">
        <v>139</v>
      </c>
      <c r="D15" s="44"/>
      <c r="E15" s="44"/>
      <c r="F15" s="44"/>
      <c r="G15" s="13">
        <f>(F10+D10)/2</f>
        <v>28.456499999999998</v>
      </c>
      <c r="H15" s="13" t="s">
        <v>120</v>
      </c>
      <c r="I15" s="9"/>
    </row>
    <row r="16" spans="1:9">
      <c r="A16" s="9"/>
      <c r="B16" s="9"/>
      <c r="C16" s="44"/>
      <c r="D16" s="44">
        <v>2</v>
      </c>
      <c r="E16" s="44"/>
      <c r="F16" s="44"/>
      <c r="G16" s="9"/>
      <c r="H16" s="9"/>
      <c r="I16" s="9"/>
    </row>
    <row r="17" spans="1:10">
      <c r="C17" s="46"/>
      <c r="D17" s="46"/>
      <c r="E17" s="46"/>
      <c r="F17" s="46"/>
    </row>
    <row r="18" spans="1:10">
      <c r="A18" s="9" t="s">
        <v>124</v>
      </c>
      <c r="C18" s="44" t="s">
        <v>140</v>
      </c>
      <c r="D18" s="44"/>
      <c r="E18" s="44"/>
      <c r="F18" s="44"/>
      <c r="G18" s="13">
        <f>(F11+D11)/2</f>
        <v>28.479999999999997</v>
      </c>
      <c r="H18" s="13" t="s">
        <v>120</v>
      </c>
    </row>
    <row r="19" spans="1:10">
      <c r="C19" s="44"/>
      <c r="D19" s="44">
        <v>2</v>
      </c>
      <c r="E19" s="44"/>
      <c r="F19" s="44"/>
    </row>
    <row r="20" spans="1:10">
      <c r="A20" s="13" t="s">
        <v>125</v>
      </c>
    </row>
    <row r="22" spans="1:10" ht="16.5">
      <c r="A22" s="9" t="s">
        <v>126</v>
      </c>
      <c r="B22" s="9"/>
      <c r="C22" s="44" t="s">
        <v>141</v>
      </c>
      <c r="D22" s="44"/>
      <c r="E22" s="44"/>
      <c r="F22" s="44"/>
      <c r="G22" s="9" t="s">
        <v>102</v>
      </c>
      <c r="H22" s="36">
        <f>(F10-D10)/F10</f>
        <v>4.8786341195830987E-2</v>
      </c>
      <c r="I22" s="13" t="s">
        <v>103</v>
      </c>
      <c r="J22" s="37">
        <f>H22</f>
        <v>4.8786341195830987E-2</v>
      </c>
    </row>
    <row r="23" spans="1:10">
      <c r="A23" s="9"/>
      <c r="B23" s="9"/>
      <c r="C23" s="44"/>
      <c r="D23" s="44" t="s">
        <v>142</v>
      </c>
      <c r="E23" s="44"/>
      <c r="F23" s="44"/>
      <c r="G23" s="9"/>
      <c r="H23" s="9"/>
      <c r="I23" s="9"/>
    </row>
    <row r="24" spans="1:10">
      <c r="C24" s="46"/>
      <c r="D24" s="46"/>
      <c r="E24" s="46"/>
      <c r="F24" s="46"/>
    </row>
    <row r="25" spans="1:10" ht="16.5">
      <c r="A25" s="9" t="s">
        <v>127</v>
      </c>
      <c r="B25" s="9"/>
      <c r="C25" s="44" t="s">
        <v>143</v>
      </c>
      <c r="D25" s="44"/>
      <c r="E25" s="44"/>
      <c r="F25" s="44"/>
      <c r="G25" s="9" t="s">
        <v>102</v>
      </c>
      <c r="H25" s="36">
        <f>(F11-D11)/F11</f>
        <v>7.2289156626506007E-2</v>
      </c>
      <c r="I25" s="13" t="s">
        <v>103</v>
      </c>
      <c r="J25" s="37">
        <f>H25</f>
        <v>7.2289156626506007E-2</v>
      </c>
    </row>
    <row r="26" spans="1:10">
      <c r="A26" s="9"/>
      <c r="B26" s="9"/>
      <c r="C26" s="44"/>
      <c r="D26" s="44" t="s">
        <v>144</v>
      </c>
      <c r="E26" s="44"/>
      <c r="F26" s="44"/>
      <c r="G26" s="9"/>
      <c r="H26" s="9"/>
      <c r="I26" s="9"/>
    </row>
    <row r="27" spans="1:10">
      <c r="C27" s="46"/>
      <c r="D27" s="46"/>
      <c r="E27" s="46"/>
      <c r="F27" s="46"/>
    </row>
    <row r="28" spans="1:10">
      <c r="A28" s="13" t="s">
        <v>128</v>
      </c>
    </row>
    <row r="30" spans="1:10">
      <c r="A30" s="9"/>
    </row>
    <row r="31" spans="1:10">
      <c r="A31" s="9"/>
    </row>
  </sheetData>
  <pageMargins left="0.7" right="0.7" top="0.78740157499999996" bottom="0.78740157499999996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7"/>
  <sheetViews>
    <sheetView workbookViewId="0">
      <selection activeCell="I19" sqref="I19"/>
    </sheetView>
  </sheetViews>
  <sheetFormatPr defaultRowHeight="14.5"/>
  <cols>
    <col min="1" max="1" width="11.1796875" customWidth="1"/>
  </cols>
  <sheetData>
    <row r="1" spans="1:21" ht="18.5">
      <c r="A1" s="4" t="s">
        <v>15</v>
      </c>
    </row>
    <row r="2" spans="1:21" ht="18.5">
      <c r="C2" s="9" t="s">
        <v>18</v>
      </c>
      <c r="D2" s="39" t="s">
        <v>21</v>
      </c>
      <c r="E2" s="9" t="s">
        <v>19</v>
      </c>
    </row>
    <row r="3" spans="1:21" ht="18" customHeight="1">
      <c r="A3" s="5" t="s">
        <v>14</v>
      </c>
      <c r="B3" s="1"/>
      <c r="C3" s="6">
        <v>0.14949999999999999</v>
      </c>
      <c r="D3" s="39" t="s">
        <v>21</v>
      </c>
      <c r="E3" s="6">
        <v>0.15029999999999999</v>
      </c>
    </row>
    <row r="9" spans="1:21">
      <c r="A9" s="9" t="s">
        <v>112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>
      <c r="A11" s="9" t="s">
        <v>113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9" t="s">
        <v>114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9" t="s">
        <v>115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6.5">
      <c r="A19" s="9" t="s">
        <v>116</v>
      </c>
      <c r="B19" s="44"/>
      <c r="C19" s="44"/>
      <c r="D19" s="13">
        <f>1/E3</f>
        <v>6.6533599467731213</v>
      </c>
      <c r="E19" s="13" t="s">
        <v>117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>
      <c r="A20" s="9"/>
      <c r="B20" s="44"/>
      <c r="C20" s="44"/>
      <c r="D20" s="13"/>
      <c r="E20" s="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6.5">
      <c r="A21" s="9" t="s">
        <v>118</v>
      </c>
      <c r="B21" s="44"/>
      <c r="C21" s="44"/>
      <c r="D21" s="13">
        <f>1/C3</f>
        <v>6.6889632107023411</v>
      </c>
      <c r="E21" s="13" t="s">
        <v>117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A22" s="9"/>
      <c r="B22" s="44"/>
      <c r="C22" s="44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A23" s="9"/>
      <c r="B23" s="44"/>
      <c r="C23" s="44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A24" s="9" t="s">
        <v>119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A25" s="13"/>
      <c r="B25" s="13"/>
      <c r="C25" s="13" t="s">
        <v>18</v>
      </c>
      <c r="D25" s="40" t="s">
        <v>21</v>
      </c>
      <c r="E25" s="13" t="s">
        <v>19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>
      <c r="A26" s="13" t="s">
        <v>117</v>
      </c>
      <c r="B26" s="13"/>
      <c r="C26" s="13">
        <f>D19</f>
        <v>6.6533599467731213</v>
      </c>
      <c r="D26" s="40" t="s">
        <v>21</v>
      </c>
      <c r="E26" s="13">
        <f>D21</f>
        <v>6.6889632107023411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</sheetData>
  <pageMargins left="0.7" right="0.7" top="0.78740157499999996" bottom="0.78740157499999996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1.</vt:lpstr>
      <vt:lpstr>2.</vt:lpstr>
      <vt:lpstr>3.</vt:lpstr>
      <vt:lpstr>4.</vt:lpstr>
      <vt:lpstr>5.</vt:lpstr>
      <vt:lpstr>6.</vt:lpstr>
      <vt:lpstr>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simakova</dc:creator>
  <cp:lastModifiedBy>Jana Šimáková</cp:lastModifiedBy>
  <cp:lastPrinted>2023-10-12T10:36:02Z</cp:lastPrinted>
  <dcterms:created xsi:type="dcterms:W3CDTF">2020-12-01T07:37:07Z</dcterms:created>
  <dcterms:modified xsi:type="dcterms:W3CDTF">2024-11-14T05:40:57Z</dcterms:modified>
</cp:coreProperties>
</file>