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7100" windowHeight="8835" tabRatio="734"/>
  </bookViews>
  <sheets>
    <sheet name="Zadání" sheetId="7" r:id="rId1"/>
    <sheet name="Data_zadání" sheetId="11" r:id="rId2"/>
    <sheet name="Data" sheetId="8" state="hidden" r:id="rId3"/>
    <sheet name="Markowitzův model_výpočet" sheetId="12" r:id="rId4"/>
    <sheet name="Markowitzův model" sheetId="9" state="hidden" r:id="rId5"/>
    <sheet name="Sharpeho model_výpočet" sheetId="13" r:id="rId6"/>
    <sheet name="Sharpeho model" sheetId="10" state="hidden" r:id="rId7"/>
  </sheets>
  <definedNames>
    <definedName name="solver_adj" localSheetId="4" hidden="1">'Markowitzův model'!$D$15:$I$15</definedName>
    <definedName name="solver_adj" localSheetId="3" hidden="1">'Markowitzův model_výpočet'!$D$15:$I$15</definedName>
    <definedName name="solver_adj" localSheetId="6" hidden="1">'Sharpeho model'!$D$15:$I$15</definedName>
    <definedName name="solver_adj" localSheetId="5" hidden="1">'Sharpeho model_výpočet'!$D$15:$I$15</definedName>
    <definedName name="solver_cvg" localSheetId="4" hidden="1">0.0001</definedName>
    <definedName name="solver_cvg" localSheetId="3" hidden="1">0.0001</definedName>
    <definedName name="solver_cvg" localSheetId="6" hidden="1">0.0001</definedName>
    <definedName name="solver_cvg" localSheetId="5" hidden="1">0.0001</definedName>
    <definedName name="solver_drv" localSheetId="4" hidden="1">1</definedName>
    <definedName name="solver_drv" localSheetId="3" hidden="1">1</definedName>
    <definedName name="solver_drv" localSheetId="6" hidden="1">1</definedName>
    <definedName name="solver_drv" localSheetId="5" hidden="1">1</definedName>
    <definedName name="solver_est" localSheetId="4" hidden="1">1</definedName>
    <definedName name="solver_est" localSheetId="3" hidden="1">1</definedName>
    <definedName name="solver_est" localSheetId="6" hidden="1">1</definedName>
    <definedName name="solver_est" localSheetId="5" hidden="1">1</definedName>
    <definedName name="solver_itr" localSheetId="4" hidden="1">100</definedName>
    <definedName name="solver_itr" localSheetId="3" hidden="1">100</definedName>
    <definedName name="solver_itr" localSheetId="6" hidden="1">100</definedName>
    <definedName name="solver_itr" localSheetId="5" hidden="1">100</definedName>
    <definedName name="solver_lhs1" localSheetId="4" hidden="1">'Markowitzův model'!$D$15:$I$15</definedName>
    <definedName name="solver_lhs1" localSheetId="3" hidden="1">'Markowitzův model_výpočet'!$D$15:$I$15</definedName>
    <definedName name="solver_lhs1" localSheetId="6" hidden="1">'Sharpeho model'!$D$15:$I$15</definedName>
    <definedName name="solver_lhs1" localSheetId="5" hidden="1">'Sharpeho model_výpočet'!$D$15:$I$15</definedName>
    <definedName name="solver_lhs2" localSheetId="4" hidden="1">'Markowitzův model'!$K$15</definedName>
    <definedName name="solver_lhs2" localSheetId="3" hidden="1">'Markowitzův model_výpočet'!$K$15</definedName>
    <definedName name="solver_lhs2" localSheetId="6" hidden="1">'Sharpeho model'!$K$15</definedName>
    <definedName name="solver_lhs2" localSheetId="5" hidden="1">'Sharpeho model_výpočet'!$K$15</definedName>
    <definedName name="solver_lhs3" localSheetId="4" hidden="1">'Markowitzův model'!$M$5</definedName>
    <definedName name="solver_lhs3" localSheetId="3" hidden="1">'Markowitzův model_výpočet'!$M$5</definedName>
    <definedName name="solver_lhs3" localSheetId="6" hidden="1">'Sharpeho model'!$M$8</definedName>
    <definedName name="solver_lhs3" localSheetId="5" hidden="1">'Sharpeho model_výpočet'!$M$8</definedName>
    <definedName name="solver_lin" localSheetId="4" hidden="1">2</definedName>
    <definedName name="solver_lin" localSheetId="3" hidden="1">2</definedName>
    <definedName name="solver_lin" localSheetId="6" hidden="1">2</definedName>
    <definedName name="solver_lin" localSheetId="5" hidden="1">2</definedName>
    <definedName name="solver_neg" localSheetId="4" hidden="1">2</definedName>
    <definedName name="solver_neg" localSheetId="3" hidden="1">2</definedName>
    <definedName name="solver_neg" localSheetId="6" hidden="1">2</definedName>
    <definedName name="solver_neg" localSheetId="5" hidden="1">2</definedName>
    <definedName name="solver_num" localSheetId="4" hidden="1">3</definedName>
    <definedName name="solver_num" localSheetId="3" hidden="1">3</definedName>
    <definedName name="solver_num" localSheetId="6" hidden="1">3</definedName>
    <definedName name="solver_num" localSheetId="5" hidden="1">3</definedName>
    <definedName name="solver_nwt" localSheetId="4" hidden="1">1</definedName>
    <definedName name="solver_nwt" localSheetId="3" hidden="1">1</definedName>
    <definedName name="solver_nwt" localSheetId="6" hidden="1">1</definedName>
    <definedName name="solver_nwt" localSheetId="5" hidden="1">1</definedName>
    <definedName name="solver_opt" localSheetId="4" hidden="1">'Markowitzův model'!$M$8</definedName>
    <definedName name="solver_opt" localSheetId="3" hidden="1">'Markowitzův model_výpočet'!$M$8</definedName>
    <definedName name="solver_opt" localSheetId="6" hidden="1">'Sharpeho model'!$M$5</definedName>
    <definedName name="solver_opt" localSheetId="5" hidden="1">'Sharpeho model_výpočet'!$M$5</definedName>
    <definedName name="solver_pre" localSheetId="4" hidden="1">0.000001</definedName>
    <definedName name="solver_pre" localSheetId="3" hidden="1">0.000001</definedName>
    <definedName name="solver_pre" localSheetId="6" hidden="1">0.000001</definedName>
    <definedName name="solver_pre" localSheetId="5" hidden="1">0.000001</definedName>
    <definedName name="solver_rel1" localSheetId="4" hidden="1">3</definedName>
    <definedName name="solver_rel1" localSheetId="3" hidden="1">3</definedName>
    <definedName name="solver_rel1" localSheetId="6" hidden="1">3</definedName>
    <definedName name="solver_rel1" localSheetId="5" hidden="1">3</definedName>
    <definedName name="solver_rel2" localSheetId="4" hidden="1">2</definedName>
    <definedName name="solver_rel2" localSheetId="3" hidden="1">2</definedName>
    <definedName name="solver_rel2" localSheetId="6" hidden="1">2</definedName>
    <definedName name="solver_rel2" localSheetId="5" hidden="1">2</definedName>
    <definedName name="solver_rel3" localSheetId="4" hidden="1">3</definedName>
    <definedName name="solver_rel3" localSheetId="3" hidden="1">3</definedName>
    <definedName name="solver_rel3" localSheetId="6" hidden="1">1</definedName>
    <definedName name="solver_rel3" localSheetId="5" hidden="1">1</definedName>
    <definedName name="solver_rhs1" localSheetId="4" hidden="1">'Markowitzův model'!$D$17:$I$17</definedName>
    <definedName name="solver_rhs1" localSheetId="3" hidden="1">'Markowitzův model_výpočet'!$D$17:$I$17</definedName>
    <definedName name="solver_rhs1" localSheetId="6" hidden="1">'Sharpeho model'!$D$17:$I$17</definedName>
    <definedName name="solver_rhs1" localSheetId="5" hidden="1">'Sharpeho model_výpočet'!$D$17:$I$17</definedName>
    <definedName name="solver_rhs2" localSheetId="4" hidden="1">1</definedName>
    <definedName name="solver_rhs2" localSheetId="3" hidden="1">1</definedName>
    <definedName name="solver_rhs2" localSheetId="6" hidden="1">1</definedName>
    <definedName name="solver_rhs2" localSheetId="5" hidden="1">1</definedName>
    <definedName name="solver_rhs3" localSheetId="4" hidden="1">'Markowitzův model'!$M$11</definedName>
    <definedName name="solver_rhs3" localSheetId="3" hidden="1">'Markowitzův model_výpočet'!$M$11</definedName>
    <definedName name="solver_rhs3" localSheetId="6" hidden="1">'Sharpeho model'!$M$11</definedName>
    <definedName name="solver_rhs3" localSheetId="5" hidden="1">'Sharpeho model_výpočet'!$M$11</definedName>
    <definedName name="solver_scl" localSheetId="4" hidden="1">2</definedName>
    <definedName name="solver_scl" localSheetId="3" hidden="1">2</definedName>
    <definedName name="solver_scl" localSheetId="6" hidden="1">2</definedName>
    <definedName name="solver_scl" localSheetId="5" hidden="1">2</definedName>
    <definedName name="solver_sho" localSheetId="4" hidden="1">2</definedName>
    <definedName name="solver_sho" localSheetId="3" hidden="1">2</definedName>
    <definedName name="solver_sho" localSheetId="6" hidden="1">2</definedName>
    <definedName name="solver_sho" localSheetId="5" hidden="1">2</definedName>
    <definedName name="solver_tim" localSheetId="4" hidden="1">100</definedName>
    <definedName name="solver_tim" localSheetId="3" hidden="1">100</definedName>
    <definedName name="solver_tim" localSheetId="6" hidden="1">100</definedName>
    <definedName name="solver_tim" localSheetId="5" hidden="1">100</definedName>
    <definedName name="solver_tol" localSheetId="4" hidden="1">0.05</definedName>
    <definedName name="solver_tol" localSheetId="3" hidden="1">0.05</definedName>
    <definedName name="solver_tol" localSheetId="6" hidden="1">0.05</definedName>
    <definedName name="solver_tol" localSheetId="5" hidden="1">0.05</definedName>
    <definedName name="solver_typ" localSheetId="4" hidden="1">2</definedName>
    <definedName name="solver_typ" localSheetId="3" hidden="1">2</definedName>
    <definedName name="solver_typ" localSheetId="6" hidden="1">1</definedName>
    <definedName name="solver_typ" localSheetId="5" hidden="1">1</definedName>
    <definedName name="solver_val" localSheetId="4" hidden="1">0</definedName>
    <definedName name="solver_val" localSheetId="3" hidden="1">0</definedName>
    <definedName name="solver_val" localSheetId="6" hidden="1">0</definedName>
    <definedName name="solver_val" localSheetId="5" hidden="1">0</definedName>
  </definedNames>
  <calcPr calcId="145621"/>
</workbook>
</file>

<file path=xl/calcChain.xml><?xml version="1.0" encoding="utf-8"?>
<calcChain xmlns="http://schemas.openxmlformats.org/spreadsheetml/2006/main">
  <c r="N94" i="8" l="1"/>
  <c r="I92" i="8"/>
  <c r="I45" i="8"/>
  <c r="J45" i="8"/>
  <c r="E101" i="8" s="1"/>
  <c r="K45" i="8"/>
  <c r="L45" i="8"/>
  <c r="C103" i="8" s="1"/>
  <c r="M45" i="8"/>
  <c r="I46" i="8"/>
  <c r="J46" i="8"/>
  <c r="K46" i="8"/>
  <c r="L46" i="8"/>
  <c r="M46" i="8"/>
  <c r="I47" i="8"/>
  <c r="J47" i="8"/>
  <c r="K47" i="8"/>
  <c r="L47" i="8"/>
  <c r="M47" i="8"/>
  <c r="I48" i="8"/>
  <c r="J48" i="8"/>
  <c r="K48" i="8"/>
  <c r="L48" i="8"/>
  <c r="M48" i="8"/>
  <c r="I49" i="8"/>
  <c r="J49" i="8"/>
  <c r="K49" i="8"/>
  <c r="L49" i="8"/>
  <c r="M49" i="8"/>
  <c r="I50" i="8"/>
  <c r="J50" i="8"/>
  <c r="K50" i="8"/>
  <c r="L50" i="8"/>
  <c r="M50" i="8"/>
  <c r="I51" i="8"/>
  <c r="J51" i="8"/>
  <c r="K51" i="8"/>
  <c r="L51" i="8"/>
  <c r="M51" i="8"/>
  <c r="I52" i="8"/>
  <c r="J52" i="8"/>
  <c r="K52" i="8"/>
  <c r="L52" i="8"/>
  <c r="M52" i="8"/>
  <c r="I53" i="8"/>
  <c r="J53" i="8"/>
  <c r="K53" i="8"/>
  <c r="L53" i="8"/>
  <c r="M53" i="8"/>
  <c r="I54" i="8"/>
  <c r="J54" i="8"/>
  <c r="K54" i="8"/>
  <c r="L54" i="8"/>
  <c r="M54" i="8"/>
  <c r="I55" i="8"/>
  <c r="J55" i="8"/>
  <c r="K55" i="8"/>
  <c r="L55" i="8"/>
  <c r="M55" i="8"/>
  <c r="I56" i="8"/>
  <c r="J56" i="8"/>
  <c r="K56" i="8"/>
  <c r="L56" i="8"/>
  <c r="M56" i="8"/>
  <c r="I57" i="8"/>
  <c r="J57" i="8"/>
  <c r="K57" i="8"/>
  <c r="L57" i="8"/>
  <c r="M57" i="8"/>
  <c r="I58" i="8"/>
  <c r="J58" i="8"/>
  <c r="K58" i="8"/>
  <c r="L58" i="8"/>
  <c r="M58" i="8"/>
  <c r="I59" i="8"/>
  <c r="J59" i="8"/>
  <c r="K59" i="8"/>
  <c r="L59" i="8"/>
  <c r="M59" i="8"/>
  <c r="I60" i="8"/>
  <c r="J60" i="8"/>
  <c r="K60" i="8"/>
  <c r="L60" i="8"/>
  <c r="M60" i="8"/>
  <c r="I61" i="8"/>
  <c r="J61" i="8"/>
  <c r="K61" i="8"/>
  <c r="L61" i="8"/>
  <c r="M61" i="8"/>
  <c r="I62" i="8"/>
  <c r="J62" i="8"/>
  <c r="K62" i="8"/>
  <c r="L62" i="8"/>
  <c r="M62" i="8"/>
  <c r="I63" i="8"/>
  <c r="J63" i="8"/>
  <c r="K63" i="8"/>
  <c r="L63" i="8"/>
  <c r="M63" i="8"/>
  <c r="I64" i="8"/>
  <c r="J64" i="8"/>
  <c r="K64" i="8"/>
  <c r="L64" i="8"/>
  <c r="M64" i="8"/>
  <c r="I65" i="8"/>
  <c r="J65" i="8"/>
  <c r="K65" i="8"/>
  <c r="L65" i="8"/>
  <c r="M65" i="8"/>
  <c r="I66" i="8"/>
  <c r="J66" i="8"/>
  <c r="K66" i="8"/>
  <c r="L66" i="8"/>
  <c r="M66" i="8"/>
  <c r="I67" i="8"/>
  <c r="J67" i="8"/>
  <c r="K67" i="8"/>
  <c r="L67" i="8"/>
  <c r="M67" i="8"/>
  <c r="I68" i="8"/>
  <c r="J68" i="8"/>
  <c r="K68" i="8"/>
  <c r="L68" i="8"/>
  <c r="M68" i="8"/>
  <c r="I69" i="8"/>
  <c r="J69" i="8"/>
  <c r="K69" i="8"/>
  <c r="L69" i="8"/>
  <c r="M69" i="8"/>
  <c r="I70" i="8"/>
  <c r="J70" i="8"/>
  <c r="K70" i="8"/>
  <c r="L70" i="8"/>
  <c r="M70" i="8"/>
  <c r="I71" i="8"/>
  <c r="J71" i="8"/>
  <c r="K71" i="8"/>
  <c r="L71" i="8"/>
  <c r="M71" i="8"/>
  <c r="I72" i="8"/>
  <c r="J72" i="8"/>
  <c r="K72" i="8"/>
  <c r="L72" i="8"/>
  <c r="M72" i="8"/>
  <c r="I73" i="8"/>
  <c r="J73" i="8"/>
  <c r="K73" i="8"/>
  <c r="L73" i="8"/>
  <c r="M73" i="8"/>
  <c r="I74" i="8"/>
  <c r="J74" i="8"/>
  <c r="K74" i="8"/>
  <c r="L74" i="8"/>
  <c r="M74" i="8"/>
  <c r="I75" i="8"/>
  <c r="J75" i="8"/>
  <c r="K75" i="8"/>
  <c r="L75" i="8"/>
  <c r="M75" i="8"/>
  <c r="I76" i="8"/>
  <c r="J76" i="8"/>
  <c r="K76" i="8"/>
  <c r="L76" i="8"/>
  <c r="M76" i="8"/>
  <c r="I77" i="8"/>
  <c r="J77" i="8"/>
  <c r="K77" i="8"/>
  <c r="L77" i="8"/>
  <c r="M77" i="8"/>
  <c r="I78" i="8"/>
  <c r="J78" i="8"/>
  <c r="K78" i="8"/>
  <c r="L78" i="8"/>
  <c r="M78" i="8"/>
  <c r="I79" i="8"/>
  <c r="J79" i="8"/>
  <c r="K79" i="8"/>
  <c r="L79" i="8"/>
  <c r="M79" i="8"/>
  <c r="I80" i="8"/>
  <c r="J80" i="8"/>
  <c r="K80" i="8"/>
  <c r="L80" i="8"/>
  <c r="M80" i="8"/>
  <c r="I81" i="8"/>
  <c r="J81" i="8"/>
  <c r="K81" i="8"/>
  <c r="L81" i="8"/>
  <c r="M81" i="8"/>
  <c r="I82" i="8"/>
  <c r="J82" i="8"/>
  <c r="K82" i="8"/>
  <c r="L82" i="8"/>
  <c r="M82" i="8"/>
  <c r="I83" i="8"/>
  <c r="J83" i="8"/>
  <c r="K83" i="8"/>
  <c r="L83" i="8"/>
  <c r="M83" i="8"/>
  <c r="I84" i="8"/>
  <c r="J84" i="8"/>
  <c r="K84" i="8"/>
  <c r="L84" i="8"/>
  <c r="M84" i="8"/>
  <c r="I85" i="8"/>
  <c r="J85" i="8"/>
  <c r="K85" i="8"/>
  <c r="L85" i="8"/>
  <c r="M85" i="8"/>
  <c r="I86" i="8"/>
  <c r="J86" i="8"/>
  <c r="K86" i="8"/>
  <c r="L86" i="8"/>
  <c r="M86" i="8"/>
  <c r="I87" i="8"/>
  <c r="J87" i="8"/>
  <c r="K87" i="8"/>
  <c r="L87" i="8"/>
  <c r="M87" i="8"/>
  <c r="I88" i="8"/>
  <c r="J88" i="8"/>
  <c r="K88" i="8"/>
  <c r="L88" i="8"/>
  <c r="M88" i="8"/>
  <c r="I89" i="8"/>
  <c r="J89" i="8"/>
  <c r="K89" i="8"/>
  <c r="L89" i="8"/>
  <c r="M89" i="8"/>
  <c r="I90" i="8"/>
  <c r="J90" i="8"/>
  <c r="K90" i="8"/>
  <c r="L90" i="8"/>
  <c r="M90" i="8"/>
  <c r="I91" i="8"/>
  <c r="J91" i="8"/>
  <c r="K91" i="8"/>
  <c r="L91" i="8"/>
  <c r="M91" i="8"/>
  <c r="J92" i="8"/>
  <c r="K92" i="8"/>
  <c r="L92" i="8"/>
  <c r="M92" i="8"/>
  <c r="I93" i="8"/>
  <c r="J93" i="8"/>
  <c r="K93" i="8"/>
  <c r="L93" i="8"/>
  <c r="M93" i="8"/>
  <c r="J44" i="8"/>
  <c r="C101" i="8" s="1"/>
  <c r="K44" i="8"/>
  <c r="D102" i="8" s="1"/>
  <c r="L44" i="8"/>
  <c r="F103" i="8" s="1"/>
  <c r="M44" i="8"/>
  <c r="D104" i="8" s="1"/>
  <c r="I44" i="8"/>
  <c r="E100" i="8" s="1"/>
  <c r="C14" i="7"/>
  <c r="D21" i="10" a="1"/>
  <c r="H21" i="10" s="1"/>
  <c r="K15" i="10"/>
  <c r="M5" i="10"/>
  <c r="D21" i="9" a="1"/>
  <c r="H21" i="9" s="1"/>
  <c r="K15" i="9"/>
  <c r="M5" i="9"/>
  <c r="L94" i="8" l="1"/>
  <c r="F100" i="8"/>
  <c r="B101" i="8"/>
  <c r="D101" i="8"/>
  <c r="C102" i="8"/>
  <c r="E103" i="8"/>
  <c r="F104" i="8"/>
  <c r="I94" i="8"/>
  <c r="K94" i="8"/>
  <c r="D100" i="8"/>
  <c r="F101" i="8"/>
  <c r="B102" i="8"/>
  <c r="F102" i="8"/>
  <c r="D103" i="8"/>
  <c r="E104" i="8"/>
  <c r="J94" i="8"/>
  <c r="C100" i="8"/>
  <c r="E102" i="8"/>
  <c r="B103" i="8"/>
  <c r="C104" i="8"/>
  <c r="M94" i="8"/>
  <c r="B100" i="8"/>
  <c r="B104" i="8"/>
  <c r="E21" i="10"/>
  <c r="G21" i="10"/>
  <c r="I21" i="10"/>
  <c r="D21" i="10"/>
  <c r="F21" i="10"/>
  <c r="E21" i="9"/>
  <c r="G21" i="9"/>
  <c r="I21" i="9"/>
  <c r="D21" i="9"/>
  <c r="F21" i="9"/>
  <c r="M8" i="10" l="1"/>
  <c r="M8" i="9"/>
</calcChain>
</file>

<file path=xl/sharedStrings.xml><?xml version="1.0" encoding="utf-8"?>
<sst xmlns="http://schemas.openxmlformats.org/spreadsheetml/2006/main" count="161" uniqueCount="42">
  <si>
    <t>Absolutní hodnoty</t>
  </si>
  <si>
    <t>Datum</t>
  </si>
  <si>
    <t>ERBAG</t>
  </si>
  <si>
    <t>CEZ</t>
  </si>
  <si>
    <t>AAA</t>
  </si>
  <si>
    <t>ORCO</t>
  </si>
  <si>
    <t>období - časové období v němž se získají cenný vybraných akcií pro účely sestavení modelu PF</t>
  </si>
  <si>
    <t>akcie</t>
  </si>
  <si>
    <t>bezrizikové aktivum</t>
  </si>
  <si>
    <t>úroková sazba</t>
  </si>
  <si>
    <t>bezr. aktivum</t>
  </si>
  <si>
    <t>Průměrný výnos:</t>
  </si>
  <si>
    <t>Kovarianční matice</t>
  </si>
  <si>
    <t>Markowitzův model</t>
  </si>
  <si>
    <t>Průměry:</t>
  </si>
  <si>
    <t>Výnos:</t>
  </si>
  <si>
    <t>Kovarianční matice:</t>
  </si>
  <si>
    <t>Riziko:</t>
  </si>
  <si>
    <t>Zadaný výnos:</t>
  </si>
  <si>
    <t>Zi:</t>
  </si>
  <si>
    <t xml:space="preserve">   =</t>
  </si>
  <si>
    <t xml:space="preserve">    =</t>
  </si>
  <si>
    <t>krátký prodej:</t>
  </si>
  <si>
    <t>(Krátký prodej představuje "vypůjčení" akcií (tzv. krátkých pozic) za účelem jejich okamžitého prodeje</t>
  </si>
  <si>
    <t>a za získané prostředky zakoupení jiných akcií (tzv. dlouhých pozic))</t>
  </si>
  <si>
    <t>Zi*Kov.mat.:</t>
  </si>
  <si>
    <t>Závěr:</t>
  </si>
  <si>
    <t>Sharpeho model</t>
  </si>
  <si>
    <t>Zadané riziko:</t>
  </si>
  <si>
    <t>40-denní výnos</t>
  </si>
  <si>
    <t>40-denní výnosy</t>
  </si>
  <si>
    <t>90 obchodovatelných dnů</t>
  </si>
  <si>
    <t>40 výnosových dnů</t>
  </si>
  <si>
    <t>ING konto</t>
  </si>
  <si>
    <t>1,75 % p.a.</t>
  </si>
  <si>
    <t>Model používá 40-tidenní výnosy</t>
  </si>
  <si>
    <t>Při zadaném výnosu 5%, jsme minimalizovali účelovou funkci (riziko), které vyšlo 0,02522 (2,522%).</t>
  </si>
  <si>
    <t>UNIPETROL</t>
  </si>
  <si>
    <t>Budeme tedy investovat 34,4% prostředků do akcií UNIPETROL, 6,3% prostředků do akcií ORCO a 59,3% prostředků do bezrizikového aktiva.</t>
  </si>
  <si>
    <t>Při zadaném riziku 10%, jsme maximalizovali účelovou funkci (výnos), který vyšel 0,13853 (13,853%).</t>
  </si>
  <si>
    <t>Budeme tedy investovat 60,5% prostředků do akcií UNIPETROL a 30,5% prostředků do akcií ORCO.</t>
  </si>
  <si>
    <t>od 27.05.2010 z 90 obchodovatelných dnů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</si>
</sst>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000"/>
    <numFmt numFmtId="165" formatCode="#,##0.0"/>
    <numFmt numFmtId="166" formatCode="0.00000"/>
    <numFmt numFmtId="167" formatCode="0.000"/>
    <numFmt numFmtId="168" formatCode="0.0000"/>
  </numFmts>
  <fonts count="39" x14ac:knownFonts="1">
    <font>
      <sz val="10"/>
      <name val="Arial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0"/>
      <name val="Arial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u/>
      <sz val="10"/>
      <color indexed="12"/>
      <name val="Arial"/>
      <family val="2"/>
      <charset val="238"/>
    </font>
    <font>
      <sz val="10"/>
      <name val="Bookman Old Style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color theme="1"/>
      <name val="Bookman Old Style"/>
      <family val="1"/>
      <charset val="238"/>
    </font>
    <font>
      <sz val="10"/>
      <color theme="1"/>
      <name val="Times New Roman"/>
      <family val="1"/>
      <charset val="238"/>
    </font>
    <font>
      <sz val="11"/>
      <name val="Arial"/>
      <family val="2"/>
      <charset val="238"/>
    </font>
    <font>
      <b/>
      <i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u/>
      <sz val="12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sz val="12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2"/>
      <name val="Calibri"/>
      <family val="2"/>
      <charset val="238"/>
    </font>
    <font>
      <b/>
      <i/>
      <sz val="12"/>
      <name val="Calibri"/>
      <family val="2"/>
      <charset val="238"/>
    </font>
    <font>
      <sz val="12"/>
      <color indexed="10"/>
      <name val="Calibri"/>
      <family val="2"/>
      <charset val="238"/>
    </font>
    <font>
      <b/>
      <sz val="12"/>
      <color rgb="FFFF0000"/>
      <name val="Calibri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0" borderId="1" applyNumberFormat="0" applyFill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4" fillId="3" borderId="0" applyNumberFormat="0" applyBorder="0" applyAlignment="0" applyProtection="0"/>
    <xf numFmtId="0" fontId="5" fillId="16" borderId="2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11" fillId="18" borderId="6" applyNumberFormat="0" applyFont="0" applyAlignment="0" applyProtection="0"/>
    <xf numFmtId="0" fontId="12" fillId="0" borderId="7" applyNumberFormat="0" applyFill="0" applyAlignment="0" applyProtection="0"/>
    <xf numFmtId="0" fontId="13" fillId="4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7" borderId="8" applyNumberFormat="0" applyAlignment="0" applyProtection="0"/>
    <xf numFmtId="0" fontId="16" fillId="19" borderId="8" applyNumberFormat="0" applyAlignment="0" applyProtection="0"/>
    <xf numFmtId="0" fontId="17" fillId="19" borderId="9" applyNumberFormat="0" applyAlignment="0" applyProtection="0"/>
    <xf numFmtId="0" fontId="18" fillId="0" borderId="0" applyNumberForma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0" fontId="21" fillId="0" borderId="0"/>
  </cellStyleXfs>
  <cellXfs count="59">
    <xf numFmtId="0" fontId="0" fillId="0" borderId="0" xfId="0"/>
    <xf numFmtId="0" fontId="20" fillId="0" borderId="0" xfId="0" applyFont="1"/>
    <xf numFmtId="0" fontId="22" fillId="0" borderId="0" xfId="0" applyFont="1"/>
    <xf numFmtId="0" fontId="11" fillId="0" borderId="0" xfId="0" applyFont="1"/>
    <xf numFmtId="0" fontId="24" fillId="0" borderId="0" xfId="0" applyFont="1"/>
    <xf numFmtId="0" fontId="23" fillId="0" borderId="0" xfId="0" applyFont="1"/>
    <xf numFmtId="0" fontId="25" fillId="0" borderId="0" xfId="0" applyFont="1"/>
    <xf numFmtId="0" fontId="26" fillId="25" borderId="14" xfId="0" applyFont="1" applyFill="1" applyBorder="1" applyAlignment="1">
      <alignment horizontal="center" vertical="center"/>
    </xf>
    <xf numFmtId="0" fontId="26" fillId="25" borderId="15" xfId="0" applyFont="1" applyFill="1" applyBorder="1" applyAlignment="1">
      <alignment horizontal="center" vertical="center"/>
    </xf>
    <xf numFmtId="0" fontId="26" fillId="25" borderId="16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6" fillId="24" borderId="10" xfId="0" applyFont="1" applyFill="1" applyBorder="1" applyAlignment="1">
      <alignment horizontal="center"/>
    </xf>
    <xf numFmtId="0" fontId="26" fillId="24" borderId="11" xfId="0" applyFont="1" applyFill="1" applyBorder="1" applyAlignment="1">
      <alignment horizontal="center"/>
    </xf>
    <xf numFmtId="0" fontId="26" fillId="24" borderId="12" xfId="0" applyFont="1" applyFill="1" applyBorder="1" applyAlignment="1">
      <alignment horizontal="center"/>
    </xf>
    <xf numFmtId="14" fontId="29" fillId="0" borderId="13" xfId="20" applyNumberFormat="1" applyFont="1" applyBorder="1" applyAlignment="1" applyProtection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165" fontId="27" fillId="0" borderId="0" xfId="0" applyNumberFormat="1" applyFont="1" applyAlignment="1">
      <alignment horizontal="center" vertical="center"/>
    </xf>
    <xf numFmtId="166" fontId="27" fillId="0" borderId="17" xfId="0" applyNumberFormat="1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166" fontId="28" fillId="0" borderId="0" xfId="0" applyNumberFormat="1" applyFont="1" applyAlignment="1">
      <alignment horizontal="center" vertical="center"/>
    </xf>
    <xf numFmtId="164" fontId="28" fillId="0" borderId="0" xfId="0" applyNumberFormat="1" applyFont="1" applyAlignment="1">
      <alignment horizontal="center" vertical="center"/>
    </xf>
    <xf numFmtId="0" fontId="27" fillId="0" borderId="0" xfId="0" applyFont="1"/>
    <xf numFmtId="0" fontId="28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27" fillId="0" borderId="17" xfId="0" applyNumberFormat="1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32" fillId="0" borderId="0" xfId="0" applyFont="1"/>
    <xf numFmtId="0" fontId="33" fillId="0" borderId="0" xfId="0" applyFont="1"/>
    <xf numFmtId="0" fontId="34" fillId="0" borderId="0" xfId="0" applyFont="1"/>
    <xf numFmtId="0" fontId="35" fillId="24" borderId="11" xfId="0" applyFont="1" applyFill="1" applyBorder="1" applyAlignment="1">
      <alignment horizontal="center"/>
    </xf>
    <xf numFmtId="0" fontId="35" fillId="24" borderId="12" xfId="0" applyFont="1" applyFill="1" applyBorder="1" applyAlignment="1">
      <alignment horizontal="center"/>
    </xf>
    <xf numFmtId="0" fontId="32" fillId="0" borderId="0" xfId="0" applyFont="1" applyAlignment="1">
      <alignment horizontal="center" vertical="center"/>
    </xf>
    <xf numFmtId="166" fontId="32" fillId="0" borderId="0" xfId="0" applyNumberFormat="1" applyFont="1" applyAlignment="1">
      <alignment horizontal="center" vertical="center"/>
    </xf>
    <xf numFmtId="0" fontId="35" fillId="0" borderId="0" xfId="0" applyFont="1" applyAlignment="1">
      <alignment horizontal="left"/>
    </xf>
    <xf numFmtId="0" fontId="32" fillId="0" borderId="0" xfId="43" applyFont="1" applyAlignment="1">
      <alignment horizontal="left" vertical="center"/>
    </xf>
    <xf numFmtId="0" fontId="33" fillId="0" borderId="0" xfId="0" applyFont="1" applyAlignment="1">
      <alignment horizontal="left"/>
    </xf>
    <xf numFmtId="0" fontId="36" fillId="24" borderId="11" xfId="0" applyFont="1" applyFill="1" applyBorder="1" applyAlignment="1">
      <alignment horizontal="center"/>
    </xf>
    <xf numFmtId="0" fontId="36" fillId="24" borderId="12" xfId="0" applyFont="1" applyFill="1" applyBorder="1" applyAlignment="1">
      <alignment horizontal="center"/>
    </xf>
    <xf numFmtId="166" fontId="34" fillId="0" borderId="17" xfId="0" applyNumberFormat="1" applyFont="1" applyBorder="1" applyAlignment="1">
      <alignment horizontal="center" vertical="center"/>
    </xf>
    <xf numFmtId="0" fontId="37" fillId="0" borderId="0" xfId="0" applyFont="1"/>
    <xf numFmtId="166" fontId="33" fillId="0" borderId="17" xfId="0" applyNumberFormat="1" applyFont="1" applyBorder="1" applyAlignment="1">
      <alignment horizontal="center" vertical="center"/>
    </xf>
    <xf numFmtId="166" fontId="33" fillId="0" borderId="18" xfId="0" applyNumberFormat="1" applyFont="1" applyBorder="1" applyAlignment="1">
      <alignment horizontal="center" vertical="center"/>
    </xf>
    <xf numFmtId="0" fontId="38" fillId="0" borderId="0" xfId="0" applyFont="1" applyAlignment="1">
      <alignment horizontal="left"/>
    </xf>
    <xf numFmtId="0" fontId="37" fillId="0" borderId="19" xfId="0" applyFont="1" applyBorder="1"/>
    <xf numFmtId="0" fontId="33" fillId="26" borderId="0" xfId="0" applyFont="1" applyFill="1"/>
    <xf numFmtId="166" fontId="33" fillId="0" borderId="20" xfId="0" applyNumberFormat="1" applyFont="1" applyBorder="1" applyAlignment="1">
      <alignment horizontal="center" vertical="center"/>
    </xf>
    <xf numFmtId="0" fontId="33" fillId="0" borderId="0" xfId="0" applyFont="1" applyBorder="1"/>
    <xf numFmtId="167" fontId="32" fillId="0" borderId="17" xfId="43" applyNumberFormat="1" applyFont="1" applyBorder="1" applyAlignment="1">
      <alignment horizontal="center" vertical="center"/>
    </xf>
    <xf numFmtId="167" fontId="38" fillId="0" borderId="17" xfId="43" applyNumberFormat="1" applyFont="1" applyBorder="1" applyAlignment="1">
      <alignment horizontal="center" vertical="center"/>
    </xf>
    <xf numFmtId="168" fontId="33" fillId="0" borderId="0" xfId="0" applyNumberFormat="1" applyFont="1"/>
    <xf numFmtId="0" fontId="33" fillId="27" borderId="17" xfId="0" applyFont="1" applyFill="1" applyBorder="1" applyAlignment="1">
      <alignment horizontal="center" vertical="center"/>
    </xf>
    <xf numFmtId="168" fontId="33" fillId="0" borderId="14" xfId="0" applyNumberFormat="1" applyFont="1" applyBorder="1" applyAlignment="1">
      <alignment horizontal="center" vertical="center"/>
    </xf>
    <xf numFmtId="168" fontId="33" fillId="0" borderId="15" xfId="0" applyNumberFormat="1" applyFont="1" applyBorder="1" applyAlignment="1">
      <alignment horizontal="center" vertical="center"/>
    </xf>
    <xf numFmtId="168" fontId="33" fillId="0" borderId="16" xfId="0" applyNumberFormat="1" applyFont="1" applyBorder="1" applyAlignment="1">
      <alignment horizontal="center" vertical="center"/>
    </xf>
    <xf numFmtId="166" fontId="32" fillId="0" borderId="17" xfId="43" applyNumberFormat="1" applyFont="1" applyBorder="1" applyAlignment="1">
      <alignment horizontal="center" vertical="center"/>
    </xf>
    <xf numFmtId="168" fontId="32" fillId="0" borderId="17" xfId="43" applyNumberFormat="1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</cellXfs>
  <cellStyles count="44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Hypertextový odkaz" xfId="20" builtinId="8"/>
    <cellStyle name="Chybně" xfId="21" builtinId="27" customBuiltin="1"/>
    <cellStyle name="Kontrolní buňka" xfId="22" builtinId="23" customBuiltin="1"/>
    <cellStyle name="Nadpis 1" xfId="23" builtinId="16" customBuiltin="1"/>
    <cellStyle name="Nadpis 2" xfId="24" builtinId="17" customBuiltin="1"/>
    <cellStyle name="Nadpis 3" xfId="25" builtinId="18" customBuiltin="1"/>
    <cellStyle name="Nadpis 4" xfId="26" builtinId="19" customBuiltin="1"/>
    <cellStyle name="Název" xfId="27" builtinId="15" customBuiltin="1"/>
    <cellStyle name="Neutrální" xfId="28" builtinId="28" customBuiltin="1"/>
    <cellStyle name="Normální" xfId="0" builtinId="0"/>
    <cellStyle name="normální 3" xfId="43"/>
    <cellStyle name="Poznámka" xfId="29" builtinId="10" customBuiltin="1"/>
    <cellStyle name="Propojená buňka" xfId="30" builtinId="24" customBuiltin="1"/>
    <cellStyle name="Správně" xfId="31" builtinId="26" customBuiltin="1"/>
    <cellStyle name="Text upozornění" xfId="32" builtinId="11" customBuiltin="1"/>
    <cellStyle name="Vstup" xfId="33" builtinId="20" customBuiltin="1"/>
    <cellStyle name="Výpočet" xfId="34" builtinId="22" customBuiltin="1"/>
    <cellStyle name="Výstup" xfId="35" builtinId="21" customBuiltin="1"/>
    <cellStyle name="Vysvětlující text" xfId="36" builtinId="53" customBuiltin="1"/>
    <cellStyle name="Zvýraznění 1" xfId="37" builtinId="29" customBuiltin="1"/>
    <cellStyle name="Zvýraznění 2" xfId="38" builtinId="33" customBuiltin="1"/>
    <cellStyle name="Zvýraznění 3" xfId="39" builtinId="37" customBuiltin="1"/>
    <cellStyle name="Zvýraznění 4" xfId="40" builtinId="41" customBuiltin="1"/>
    <cellStyle name="Zvýraznění 5" xfId="41" builtinId="45" customBuiltin="1"/>
    <cellStyle name="Zvýraznění 6" xfId="42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akcie.cz/kurzy-cz/historie/55790-/LTC=1277942400" TargetMode="External"/><Relationship Id="rId21" Type="http://schemas.openxmlformats.org/officeDocument/2006/relationships/hyperlink" Target="http://www.akcie.cz/kurzy-cz/historie/55790-/LTC=1277337600" TargetMode="External"/><Relationship Id="rId42" Type="http://schemas.openxmlformats.org/officeDocument/2006/relationships/hyperlink" Target="http://www.akcie.cz/kurzy-cz/historie/55790-/LTC=1280188800" TargetMode="External"/><Relationship Id="rId47" Type="http://schemas.openxmlformats.org/officeDocument/2006/relationships/hyperlink" Target="http://www.akcie.cz/kurzy-cz/historie/55790-/LTC=1280793600" TargetMode="External"/><Relationship Id="rId63" Type="http://schemas.openxmlformats.org/officeDocument/2006/relationships/hyperlink" Target="http://www.akcie.cz/kurzy-cz/historie/55790-/LTC=1282694400" TargetMode="External"/><Relationship Id="rId68" Type="http://schemas.openxmlformats.org/officeDocument/2006/relationships/hyperlink" Target="http://www.akcie.cz/kurzy-cz/historie/55790-/LTC=1283299200" TargetMode="External"/><Relationship Id="rId84" Type="http://schemas.openxmlformats.org/officeDocument/2006/relationships/hyperlink" Target="http://www.akcie.cz/kurzy-cz/historie/55790-/LTC=1285200000" TargetMode="External"/><Relationship Id="rId89" Type="http://schemas.openxmlformats.org/officeDocument/2006/relationships/hyperlink" Target="http://www.akcie.cz/kurzy-cz/historie/55790-/LTC=1285891200" TargetMode="External"/><Relationship Id="rId16" Type="http://schemas.openxmlformats.org/officeDocument/2006/relationships/hyperlink" Target="http://www.akcie.cz/kurzy-cz/historie/55790-/LTC=1276732800" TargetMode="External"/><Relationship Id="rId11" Type="http://schemas.openxmlformats.org/officeDocument/2006/relationships/hyperlink" Target="http://www.akcie.cz/kurzy-cz/historie/55790-/LTC=1276128000" TargetMode="External"/><Relationship Id="rId32" Type="http://schemas.openxmlformats.org/officeDocument/2006/relationships/hyperlink" Target="http://www.akcie.cz/kurzy-cz/historie/55790-/LTC=1278979200" TargetMode="External"/><Relationship Id="rId37" Type="http://schemas.openxmlformats.org/officeDocument/2006/relationships/hyperlink" Target="http://www.akcie.cz/kurzy-cz/historie/55790-/LTC=1279584000" TargetMode="External"/><Relationship Id="rId53" Type="http://schemas.openxmlformats.org/officeDocument/2006/relationships/hyperlink" Target="http://www.akcie.cz/kurzy-cz/historie/55790-/LTC=1281484800" TargetMode="External"/><Relationship Id="rId58" Type="http://schemas.openxmlformats.org/officeDocument/2006/relationships/hyperlink" Target="http://www.akcie.cz/kurzy-cz/historie/55790-/LTC=1282089600" TargetMode="External"/><Relationship Id="rId74" Type="http://schemas.openxmlformats.org/officeDocument/2006/relationships/hyperlink" Target="http://www.akcie.cz/kurzy-cz/historie/55790-/LTC=1283990400" TargetMode="External"/><Relationship Id="rId79" Type="http://schemas.openxmlformats.org/officeDocument/2006/relationships/hyperlink" Target="http://www.akcie.cz/kurzy-cz/historie/55790-/LTC=1284595200" TargetMode="External"/><Relationship Id="rId5" Type="http://schemas.openxmlformats.org/officeDocument/2006/relationships/hyperlink" Target="http://www.akcie.cz/kurzy-cz/historie/55790-/LTC=1275436800" TargetMode="External"/><Relationship Id="rId90" Type="http://schemas.openxmlformats.org/officeDocument/2006/relationships/hyperlink" Target="http://www.akcie.cz/kurzy-cz/historie/55790-/LTC=1286150400" TargetMode="External"/><Relationship Id="rId14" Type="http://schemas.openxmlformats.org/officeDocument/2006/relationships/hyperlink" Target="http://www.akcie.cz/kurzy-cz/historie/55790-/LTC=1276560000" TargetMode="External"/><Relationship Id="rId22" Type="http://schemas.openxmlformats.org/officeDocument/2006/relationships/hyperlink" Target="http://www.akcie.cz/kurzy-cz/historie/55790-/LTC=1277424000" TargetMode="External"/><Relationship Id="rId27" Type="http://schemas.openxmlformats.org/officeDocument/2006/relationships/hyperlink" Target="http://www.akcie.cz/kurzy-cz/historie/55790-/LTC=1278028800" TargetMode="External"/><Relationship Id="rId30" Type="http://schemas.openxmlformats.org/officeDocument/2006/relationships/hyperlink" Target="http://www.akcie.cz/kurzy-cz/historie/55790-/LTC=1278633600" TargetMode="External"/><Relationship Id="rId35" Type="http://schemas.openxmlformats.org/officeDocument/2006/relationships/hyperlink" Target="http://www.akcie.cz/kurzy-cz/historie/55790-/LTC=1279238400" TargetMode="External"/><Relationship Id="rId43" Type="http://schemas.openxmlformats.org/officeDocument/2006/relationships/hyperlink" Target="http://www.akcie.cz/kurzy-cz/historie/55790-/LTC=1280275200" TargetMode="External"/><Relationship Id="rId48" Type="http://schemas.openxmlformats.org/officeDocument/2006/relationships/hyperlink" Target="http://www.akcie.cz/kurzy-cz/historie/55790-/LTC=1280880000" TargetMode="External"/><Relationship Id="rId56" Type="http://schemas.openxmlformats.org/officeDocument/2006/relationships/hyperlink" Target="http://www.akcie.cz/kurzy-cz/historie/55790-/LTC=1281916800" TargetMode="External"/><Relationship Id="rId64" Type="http://schemas.openxmlformats.org/officeDocument/2006/relationships/hyperlink" Target="http://www.akcie.cz/kurzy-cz/historie/55790-/LTC=1282780800" TargetMode="External"/><Relationship Id="rId69" Type="http://schemas.openxmlformats.org/officeDocument/2006/relationships/hyperlink" Target="http://www.akcie.cz/kurzy-cz/historie/55790-/LTC=1283385600" TargetMode="External"/><Relationship Id="rId77" Type="http://schemas.openxmlformats.org/officeDocument/2006/relationships/hyperlink" Target="http://www.akcie.cz/kurzy-cz/historie/55790-/LTC=1284422400" TargetMode="External"/><Relationship Id="rId8" Type="http://schemas.openxmlformats.org/officeDocument/2006/relationships/hyperlink" Target="http://www.akcie.cz/kurzy-cz/historie/55790-/LTC=1275868800" TargetMode="External"/><Relationship Id="rId51" Type="http://schemas.openxmlformats.org/officeDocument/2006/relationships/hyperlink" Target="http://www.akcie.cz/kurzy-cz/historie/55790-/LTC=1281312000" TargetMode="External"/><Relationship Id="rId72" Type="http://schemas.openxmlformats.org/officeDocument/2006/relationships/hyperlink" Target="http://www.akcie.cz/kurzy-cz/historie/55790-/LTC=1283817600" TargetMode="External"/><Relationship Id="rId80" Type="http://schemas.openxmlformats.org/officeDocument/2006/relationships/hyperlink" Target="http://www.akcie.cz/kurzy-cz/historie/55790-/LTC=1284681600" TargetMode="External"/><Relationship Id="rId85" Type="http://schemas.openxmlformats.org/officeDocument/2006/relationships/hyperlink" Target="http://www.akcie.cz/kurzy-cz/historie/55790-/LTC=1285286400" TargetMode="External"/><Relationship Id="rId3" Type="http://schemas.openxmlformats.org/officeDocument/2006/relationships/hyperlink" Target="http://www.akcie.cz/kurzy-cz/historie/55790-/LTC=1275264000" TargetMode="External"/><Relationship Id="rId12" Type="http://schemas.openxmlformats.org/officeDocument/2006/relationships/hyperlink" Target="http://www.akcie.cz/kurzy-cz/historie/55790-/LTC=1276214400" TargetMode="External"/><Relationship Id="rId17" Type="http://schemas.openxmlformats.org/officeDocument/2006/relationships/hyperlink" Target="http://www.akcie.cz/kurzy-cz/historie/55790-/LTC=1276819200" TargetMode="External"/><Relationship Id="rId25" Type="http://schemas.openxmlformats.org/officeDocument/2006/relationships/hyperlink" Target="http://www.akcie.cz/kurzy-cz/historie/55790-/LTC=1277856000" TargetMode="External"/><Relationship Id="rId33" Type="http://schemas.openxmlformats.org/officeDocument/2006/relationships/hyperlink" Target="http://www.akcie.cz/kurzy-cz/historie/55790-/LTC=1279065600" TargetMode="External"/><Relationship Id="rId38" Type="http://schemas.openxmlformats.org/officeDocument/2006/relationships/hyperlink" Target="http://www.akcie.cz/kurzy-cz/historie/55790-/LTC=1279670400" TargetMode="External"/><Relationship Id="rId46" Type="http://schemas.openxmlformats.org/officeDocument/2006/relationships/hyperlink" Target="http://www.akcie.cz/kurzy-cz/historie/55790-/LTC=1280707200" TargetMode="External"/><Relationship Id="rId59" Type="http://schemas.openxmlformats.org/officeDocument/2006/relationships/hyperlink" Target="http://www.akcie.cz/kurzy-cz/historie/55790-/LTC=1282176000" TargetMode="External"/><Relationship Id="rId67" Type="http://schemas.openxmlformats.org/officeDocument/2006/relationships/hyperlink" Target="http://www.akcie.cz/kurzy-cz/historie/55790-/LTC=1283212800" TargetMode="External"/><Relationship Id="rId20" Type="http://schemas.openxmlformats.org/officeDocument/2006/relationships/hyperlink" Target="http://www.akcie.cz/kurzy-cz/historie/55790-/LTC=1277251200" TargetMode="External"/><Relationship Id="rId41" Type="http://schemas.openxmlformats.org/officeDocument/2006/relationships/hyperlink" Target="http://www.akcie.cz/kurzy-cz/historie/55790-/LTC=1280102400" TargetMode="External"/><Relationship Id="rId54" Type="http://schemas.openxmlformats.org/officeDocument/2006/relationships/hyperlink" Target="http://www.akcie.cz/kurzy-cz/historie/55790-/LTC=1281571200" TargetMode="External"/><Relationship Id="rId62" Type="http://schemas.openxmlformats.org/officeDocument/2006/relationships/hyperlink" Target="http://www.akcie.cz/kurzy-cz/historie/55790-/LTC=1282608000" TargetMode="External"/><Relationship Id="rId70" Type="http://schemas.openxmlformats.org/officeDocument/2006/relationships/hyperlink" Target="http://www.akcie.cz/kurzy-cz/historie/55790-/LTC=1283472000" TargetMode="External"/><Relationship Id="rId75" Type="http://schemas.openxmlformats.org/officeDocument/2006/relationships/hyperlink" Target="http://www.akcie.cz/kurzy-cz/historie/55790-/LTC=1284076800" TargetMode="External"/><Relationship Id="rId83" Type="http://schemas.openxmlformats.org/officeDocument/2006/relationships/hyperlink" Target="http://www.akcie.cz/kurzy-cz/historie/55790-/LTC=1285113600" TargetMode="External"/><Relationship Id="rId88" Type="http://schemas.openxmlformats.org/officeDocument/2006/relationships/hyperlink" Target="http://www.akcie.cz/kurzy-cz/historie/55790-/LTC=1285804800" TargetMode="External"/><Relationship Id="rId1" Type="http://schemas.openxmlformats.org/officeDocument/2006/relationships/hyperlink" Target="http://www.akcie.cz/kurzy-cz/historie/55790-/LTC=1274918400" TargetMode="External"/><Relationship Id="rId6" Type="http://schemas.openxmlformats.org/officeDocument/2006/relationships/hyperlink" Target="http://www.akcie.cz/kurzy-cz/historie/55790-/LTC=1275523200" TargetMode="External"/><Relationship Id="rId15" Type="http://schemas.openxmlformats.org/officeDocument/2006/relationships/hyperlink" Target="http://www.akcie.cz/kurzy-cz/historie/55790-/LTC=1276646400" TargetMode="External"/><Relationship Id="rId23" Type="http://schemas.openxmlformats.org/officeDocument/2006/relationships/hyperlink" Target="http://www.akcie.cz/kurzy-cz/historie/55790-/LTC=1277683200" TargetMode="External"/><Relationship Id="rId28" Type="http://schemas.openxmlformats.org/officeDocument/2006/relationships/hyperlink" Target="http://www.akcie.cz/kurzy-cz/historie/55790-/LTC=1278460800" TargetMode="External"/><Relationship Id="rId36" Type="http://schemas.openxmlformats.org/officeDocument/2006/relationships/hyperlink" Target="http://www.akcie.cz/kurzy-cz/historie/55790-/LTC=1279497600" TargetMode="External"/><Relationship Id="rId49" Type="http://schemas.openxmlformats.org/officeDocument/2006/relationships/hyperlink" Target="http://www.akcie.cz/kurzy-cz/historie/55790-/LTC=1280966400" TargetMode="External"/><Relationship Id="rId57" Type="http://schemas.openxmlformats.org/officeDocument/2006/relationships/hyperlink" Target="http://www.akcie.cz/kurzy-cz/historie/55790-/LTC=1282003200" TargetMode="External"/><Relationship Id="rId10" Type="http://schemas.openxmlformats.org/officeDocument/2006/relationships/hyperlink" Target="http://www.akcie.cz/kurzy-cz/historie/55790-/LTC=1276041600" TargetMode="External"/><Relationship Id="rId31" Type="http://schemas.openxmlformats.org/officeDocument/2006/relationships/hyperlink" Target="http://www.akcie.cz/kurzy-cz/historie/55790-/LTC=1278892800" TargetMode="External"/><Relationship Id="rId44" Type="http://schemas.openxmlformats.org/officeDocument/2006/relationships/hyperlink" Target="http://www.akcie.cz/kurzy-cz/historie/55790-/LTC=1280361600" TargetMode="External"/><Relationship Id="rId52" Type="http://schemas.openxmlformats.org/officeDocument/2006/relationships/hyperlink" Target="http://www.akcie.cz/kurzy-cz/historie/55790-/LTC=1281398400" TargetMode="External"/><Relationship Id="rId60" Type="http://schemas.openxmlformats.org/officeDocument/2006/relationships/hyperlink" Target="http://www.akcie.cz/kurzy-cz/historie/55790-/LTC=1282262400" TargetMode="External"/><Relationship Id="rId65" Type="http://schemas.openxmlformats.org/officeDocument/2006/relationships/hyperlink" Target="http://www.akcie.cz/kurzy-cz/historie/55790-/LTC=1282867200" TargetMode="External"/><Relationship Id="rId73" Type="http://schemas.openxmlformats.org/officeDocument/2006/relationships/hyperlink" Target="http://www.akcie.cz/kurzy-cz/historie/55790-/LTC=1283904000" TargetMode="External"/><Relationship Id="rId78" Type="http://schemas.openxmlformats.org/officeDocument/2006/relationships/hyperlink" Target="http://www.akcie.cz/kurzy-cz/historie/55790-/LTC=1284508800" TargetMode="External"/><Relationship Id="rId81" Type="http://schemas.openxmlformats.org/officeDocument/2006/relationships/hyperlink" Target="http://www.akcie.cz/kurzy-cz/historie/55790-/LTC=1284940800" TargetMode="External"/><Relationship Id="rId86" Type="http://schemas.openxmlformats.org/officeDocument/2006/relationships/hyperlink" Target="http://www.akcie.cz/kurzy-cz/historie/55790-/LTC=1285545600" TargetMode="External"/><Relationship Id="rId4" Type="http://schemas.openxmlformats.org/officeDocument/2006/relationships/hyperlink" Target="http://www.akcie.cz/kurzy-cz/historie/55790-/LTC=1275350400" TargetMode="External"/><Relationship Id="rId9" Type="http://schemas.openxmlformats.org/officeDocument/2006/relationships/hyperlink" Target="http://www.akcie.cz/kurzy-cz/historie/55790-/LTC=1275955200" TargetMode="External"/><Relationship Id="rId13" Type="http://schemas.openxmlformats.org/officeDocument/2006/relationships/hyperlink" Target="http://www.akcie.cz/kurzy-cz/historie/55790-/LTC=1276473600" TargetMode="External"/><Relationship Id="rId18" Type="http://schemas.openxmlformats.org/officeDocument/2006/relationships/hyperlink" Target="http://www.akcie.cz/kurzy-cz/historie/55790-/LTC=1277078400" TargetMode="External"/><Relationship Id="rId39" Type="http://schemas.openxmlformats.org/officeDocument/2006/relationships/hyperlink" Target="http://www.akcie.cz/kurzy-cz/historie/55790-/LTC=1279756800" TargetMode="External"/><Relationship Id="rId34" Type="http://schemas.openxmlformats.org/officeDocument/2006/relationships/hyperlink" Target="http://www.akcie.cz/kurzy-cz/historie/55790-/LTC=1279152000" TargetMode="External"/><Relationship Id="rId50" Type="http://schemas.openxmlformats.org/officeDocument/2006/relationships/hyperlink" Target="http://www.akcie.cz/kurzy-cz/historie/55790-/LTC=1281052800" TargetMode="External"/><Relationship Id="rId55" Type="http://schemas.openxmlformats.org/officeDocument/2006/relationships/hyperlink" Target="http://www.akcie.cz/kurzy-cz/historie/55790-/LTC=1281657600" TargetMode="External"/><Relationship Id="rId76" Type="http://schemas.openxmlformats.org/officeDocument/2006/relationships/hyperlink" Target="http://www.akcie.cz/kurzy-cz/historie/55790-/LTC=1284336000" TargetMode="External"/><Relationship Id="rId7" Type="http://schemas.openxmlformats.org/officeDocument/2006/relationships/hyperlink" Target="http://www.akcie.cz/kurzy-cz/historie/55790-/LTC=1275609600" TargetMode="External"/><Relationship Id="rId71" Type="http://schemas.openxmlformats.org/officeDocument/2006/relationships/hyperlink" Target="http://www.akcie.cz/kurzy-cz/historie/55790-/LTC=1283731200" TargetMode="External"/><Relationship Id="rId2" Type="http://schemas.openxmlformats.org/officeDocument/2006/relationships/hyperlink" Target="http://www.akcie.cz/kurzy-cz/historie/55790-/LTC=1275004800" TargetMode="External"/><Relationship Id="rId29" Type="http://schemas.openxmlformats.org/officeDocument/2006/relationships/hyperlink" Target="http://www.akcie.cz/kurzy-cz/historie/55790-/LTC=1278547200" TargetMode="External"/><Relationship Id="rId24" Type="http://schemas.openxmlformats.org/officeDocument/2006/relationships/hyperlink" Target="http://www.akcie.cz/kurzy-cz/historie/55790-/LTC=1277769600" TargetMode="External"/><Relationship Id="rId40" Type="http://schemas.openxmlformats.org/officeDocument/2006/relationships/hyperlink" Target="http://www.akcie.cz/kurzy-cz/historie/55790-/LTC=1279843200" TargetMode="External"/><Relationship Id="rId45" Type="http://schemas.openxmlformats.org/officeDocument/2006/relationships/hyperlink" Target="http://www.akcie.cz/kurzy-cz/historie/55790-/LTC=1280448000" TargetMode="External"/><Relationship Id="rId66" Type="http://schemas.openxmlformats.org/officeDocument/2006/relationships/hyperlink" Target="http://www.akcie.cz/kurzy-cz/historie/55790-/LTC=1283126400" TargetMode="External"/><Relationship Id="rId87" Type="http://schemas.openxmlformats.org/officeDocument/2006/relationships/hyperlink" Target="http://www.akcie.cz/kurzy-cz/historie/55790-/LTC=1285718400" TargetMode="External"/><Relationship Id="rId61" Type="http://schemas.openxmlformats.org/officeDocument/2006/relationships/hyperlink" Target="http://www.akcie.cz/kurzy-cz/historie/55790-/LTC=1282521600" TargetMode="External"/><Relationship Id="rId82" Type="http://schemas.openxmlformats.org/officeDocument/2006/relationships/hyperlink" Target="http://www.akcie.cz/kurzy-cz/historie/55790-/LTC=1285027200" TargetMode="External"/><Relationship Id="rId19" Type="http://schemas.openxmlformats.org/officeDocument/2006/relationships/hyperlink" Target="http://www.akcie.cz/kurzy-cz/historie/55790-/LTC=1277164800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akcie.cz/kurzy-cz/historie/55790-/LTC=1277942400" TargetMode="External"/><Relationship Id="rId21" Type="http://schemas.openxmlformats.org/officeDocument/2006/relationships/hyperlink" Target="http://www.akcie.cz/kurzy-cz/historie/55790-/LTC=1277337600" TargetMode="External"/><Relationship Id="rId42" Type="http://schemas.openxmlformats.org/officeDocument/2006/relationships/hyperlink" Target="http://www.akcie.cz/kurzy-cz/historie/55790-/LTC=1280188800" TargetMode="External"/><Relationship Id="rId47" Type="http://schemas.openxmlformats.org/officeDocument/2006/relationships/hyperlink" Target="http://www.akcie.cz/kurzy-cz/historie/55790-/LTC=1280793600" TargetMode="External"/><Relationship Id="rId63" Type="http://schemas.openxmlformats.org/officeDocument/2006/relationships/hyperlink" Target="http://www.akcie.cz/kurzy-cz/historie/55790-/LTC=1282694400" TargetMode="External"/><Relationship Id="rId68" Type="http://schemas.openxmlformats.org/officeDocument/2006/relationships/hyperlink" Target="http://www.akcie.cz/kurzy-cz/historie/55790-/LTC=1283299200" TargetMode="External"/><Relationship Id="rId84" Type="http://schemas.openxmlformats.org/officeDocument/2006/relationships/hyperlink" Target="http://www.akcie.cz/kurzy-cz/historie/55790-/LTC=1285200000" TargetMode="External"/><Relationship Id="rId89" Type="http://schemas.openxmlformats.org/officeDocument/2006/relationships/hyperlink" Target="http://www.akcie.cz/kurzy-cz/historie/55790-/LTC=1285891200" TargetMode="External"/><Relationship Id="rId16" Type="http://schemas.openxmlformats.org/officeDocument/2006/relationships/hyperlink" Target="http://www.akcie.cz/kurzy-cz/historie/55790-/LTC=1276732800" TargetMode="External"/><Relationship Id="rId11" Type="http://schemas.openxmlformats.org/officeDocument/2006/relationships/hyperlink" Target="http://www.akcie.cz/kurzy-cz/historie/55790-/LTC=1276128000" TargetMode="External"/><Relationship Id="rId32" Type="http://schemas.openxmlformats.org/officeDocument/2006/relationships/hyperlink" Target="http://www.akcie.cz/kurzy-cz/historie/55790-/LTC=1278979200" TargetMode="External"/><Relationship Id="rId37" Type="http://schemas.openxmlformats.org/officeDocument/2006/relationships/hyperlink" Target="http://www.akcie.cz/kurzy-cz/historie/55790-/LTC=1279584000" TargetMode="External"/><Relationship Id="rId53" Type="http://schemas.openxmlformats.org/officeDocument/2006/relationships/hyperlink" Target="http://www.akcie.cz/kurzy-cz/historie/55790-/LTC=1281484800" TargetMode="External"/><Relationship Id="rId58" Type="http://schemas.openxmlformats.org/officeDocument/2006/relationships/hyperlink" Target="http://www.akcie.cz/kurzy-cz/historie/55790-/LTC=1282089600" TargetMode="External"/><Relationship Id="rId74" Type="http://schemas.openxmlformats.org/officeDocument/2006/relationships/hyperlink" Target="http://www.akcie.cz/kurzy-cz/historie/55790-/LTC=1283990400" TargetMode="External"/><Relationship Id="rId79" Type="http://schemas.openxmlformats.org/officeDocument/2006/relationships/hyperlink" Target="http://www.akcie.cz/kurzy-cz/historie/55790-/LTC=1284595200" TargetMode="External"/><Relationship Id="rId5" Type="http://schemas.openxmlformats.org/officeDocument/2006/relationships/hyperlink" Target="http://www.akcie.cz/kurzy-cz/historie/55790-/LTC=1275436800" TargetMode="External"/><Relationship Id="rId90" Type="http://schemas.openxmlformats.org/officeDocument/2006/relationships/hyperlink" Target="http://www.akcie.cz/kurzy-cz/historie/55790-/LTC=1286150400" TargetMode="External"/><Relationship Id="rId14" Type="http://schemas.openxmlformats.org/officeDocument/2006/relationships/hyperlink" Target="http://www.akcie.cz/kurzy-cz/historie/55790-/LTC=1276560000" TargetMode="External"/><Relationship Id="rId22" Type="http://schemas.openxmlformats.org/officeDocument/2006/relationships/hyperlink" Target="http://www.akcie.cz/kurzy-cz/historie/55790-/LTC=1277424000" TargetMode="External"/><Relationship Id="rId27" Type="http://schemas.openxmlformats.org/officeDocument/2006/relationships/hyperlink" Target="http://www.akcie.cz/kurzy-cz/historie/55790-/LTC=1278028800" TargetMode="External"/><Relationship Id="rId30" Type="http://schemas.openxmlformats.org/officeDocument/2006/relationships/hyperlink" Target="http://www.akcie.cz/kurzy-cz/historie/55790-/LTC=1278633600" TargetMode="External"/><Relationship Id="rId35" Type="http://schemas.openxmlformats.org/officeDocument/2006/relationships/hyperlink" Target="http://www.akcie.cz/kurzy-cz/historie/55790-/LTC=1279238400" TargetMode="External"/><Relationship Id="rId43" Type="http://schemas.openxmlformats.org/officeDocument/2006/relationships/hyperlink" Target="http://www.akcie.cz/kurzy-cz/historie/55790-/LTC=1280275200" TargetMode="External"/><Relationship Id="rId48" Type="http://schemas.openxmlformats.org/officeDocument/2006/relationships/hyperlink" Target="http://www.akcie.cz/kurzy-cz/historie/55790-/LTC=1280880000" TargetMode="External"/><Relationship Id="rId56" Type="http://schemas.openxmlformats.org/officeDocument/2006/relationships/hyperlink" Target="http://www.akcie.cz/kurzy-cz/historie/55790-/LTC=1281916800" TargetMode="External"/><Relationship Id="rId64" Type="http://schemas.openxmlformats.org/officeDocument/2006/relationships/hyperlink" Target="http://www.akcie.cz/kurzy-cz/historie/55790-/LTC=1282780800" TargetMode="External"/><Relationship Id="rId69" Type="http://schemas.openxmlformats.org/officeDocument/2006/relationships/hyperlink" Target="http://www.akcie.cz/kurzy-cz/historie/55790-/LTC=1283385600" TargetMode="External"/><Relationship Id="rId77" Type="http://schemas.openxmlformats.org/officeDocument/2006/relationships/hyperlink" Target="http://www.akcie.cz/kurzy-cz/historie/55790-/LTC=1284422400" TargetMode="External"/><Relationship Id="rId8" Type="http://schemas.openxmlformats.org/officeDocument/2006/relationships/hyperlink" Target="http://www.akcie.cz/kurzy-cz/historie/55790-/LTC=1275868800" TargetMode="External"/><Relationship Id="rId51" Type="http://schemas.openxmlformats.org/officeDocument/2006/relationships/hyperlink" Target="http://www.akcie.cz/kurzy-cz/historie/55790-/LTC=1281312000" TargetMode="External"/><Relationship Id="rId72" Type="http://schemas.openxmlformats.org/officeDocument/2006/relationships/hyperlink" Target="http://www.akcie.cz/kurzy-cz/historie/55790-/LTC=1283817600" TargetMode="External"/><Relationship Id="rId80" Type="http://schemas.openxmlformats.org/officeDocument/2006/relationships/hyperlink" Target="http://www.akcie.cz/kurzy-cz/historie/55790-/LTC=1284681600" TargetMode="External"/><Relationship Id="rId85" Type="http://schemas.openxmlformats.org/officeDocument/2006/relationships/hyperlink" Target="http://www.akcie.cz/kurzy-cz/historie/55790-/LTC=1285286400" TargetMode="External"/><Relationship Id="rId3" Type="http://schemas.openxmlformats.org/officeDocument/2006/relationships/hyperlink" Target="http://www.akcie.cz/kurzy-cz/historie/55790-/LTC=1275264000" TargetMode="External"/><Relationship Id="rId12" Type="http://schemas.openxmlformats.org/officeDocument/2006/relationships/hyperlink" Target="http://www.akcie.cz/kurzy-cz/historie/55790-/LTC=1276214400" TargetMode="External"/><Relationship Id="rId17" Type="http://schemas.openxmlformats.org/officeDocument/2006/relationships/hyperlink" Target="http://www.akcie.cz/kurzy-cz/historie/55790-/LTC=1276819200" TargetMode="External"/><Relationship Id="rId25" Type="http://schemas.openxmlformats.org/officeDocument/2006/relationships/hyperlink" Target="http://www.akcie.cz/kurzy-cz/historie/55790-/LTC=1277856000" TargetMode="External"/><Relationship Id="rId33" Type="http://schemas.openxmlformats.org/officeDocument/2006/relationships/hyperlink" Target="http://www.akcie.cz/kurzy-cz/historie/55790-/LTC=1279065600" TargetMode="External"/><Relationship Id="rId38" Type="http://schemas.openxmlformats.org/officeDocument/2006/relationships/hyperlink" Target="http://www.akcie.cz/kurzy-cz/historie/55790-/LTC=1279670400" TargetMode="External"/><Relationship Id="rId46" Type="http://schemas.openxmlformats.org/officeDocument/2006/relationships/hyperlink" Target="http://www.akcie.cz/kurzy-cz/historie/55790-/LTC=1280707200" TargetMode="External"/><Relationship Id="rId59" Type="http://schemas.openxmlformats.org/officeDocument/2006/relationships/hyperlink" Target="http://www.akcie.cz/kurzy-cz/historie/55790-/LTC=1282176000" TargetMode="External"/><Relationship Id="rId67" Type="http://schemas.openxmlformats.org/officeDocument/2006/relationships/hyperlink" Target="http://www.akcie.cz/kurzy-cz/historie/55790-/LTC=1283212800" TargetMode="External"/><Relationship Id="rId20" Type="http://schemas.openxmlformats.org/officeDocument/2006/relationships/hyperlink" Target="http://www.akcie.cz/kurzy-cz/historie/55790-/LTC=1277251200" TargetMode="External"/><Relationship Id="rId41" Type="http://schemas.openxmlformats.org/officeDocument/2006/relationships/hyperlink" Target="http://www.akcie.cz/kurzy-cz/historie/55790-/LTC=1280102400" TargetMode="External"/><Relationship Id="rId54" Type="http://schemas.openxmlformats.org/officeDocument/2006/relationships/hyperlink" Target="http://www.akcie.cz/kurzy-cz/historie/55790-/LTC=1281571200" TargetMode="External"/><Relationship Id="rId62" Type="http://schemas.openxmlformats.org/officeDocument/2006/relationships/hyperlink" Target="http://www.akcie.cz/kurzy-cz/historie/55790-/LTC=1282608000" TargetMode="External"/><Relationship Id="rId70" Type="http://schemas.openxmlformats.org/officeDocument/2006/relationships/hyperlink" Target="http://www.akcie.cz/kurzy-cz/historie/55790-/LTC=1283472000" TargetMode="External"/><Relationship Id="rId75" Type="http://schemas.openxmlformats.org/officeDocument/2006/relationships/hyperlink" Target="http://www.akcie.cz/kurzy-cz/historie/55790-/LTC=1284076800" TargetMode="External"/><Relationship Id="rId83" Type="http://schemas.openxmlformats.org/officeDocument/2006/relationships/hyperlink" Target="http://www.akcie.cz/kurzy-cz/historie/55790-/LTC=1285113600" TargetMode="External"/><Relationship Id="rId88" Type="http://schemas.openxmlformats.org/officeDocument/2006/relationships/hyperlink" Target="http://www.akcie.cz/kurzy-cz/historie/55790-/LTC=1285804800" TargetMode="External"/><Relationship Id="rId1" Type="http://schemas.openxmlformats.org/officeDocument/2006/relationships/hyperlink" Target="http://www.akcie.cz/kurzy-cz/historie/55790-/LTC=1274918400" TargetMode="External"/><Relationship Id="rId6" Type="http://schemas.openxmlformats.org/officeDocument/2006/relationships/hyperlink" Target="http://www.akcie.cz/kurzy-cz/historie/55790-/LTC=1275523200" TargetMode="External"/><Relationship Id="rId15" Type="http://schemas.openxmlformats.org/officeDocument/2006/relationships/hyperlink" Target="http://www.akcie.cz/kurzy-cz/historie/55790-/LTC=1276646400" TargetMode="External"/><Relationship Id="rId23" Type="http://schemas.openxmlformats.org/officeDocument/2006/relationships/hyperlink" Target="http://www.akcie.cz/kurzy-cz/historie/55790-/LTC=1277683200" TargetMode="External"/><Relationship Id="rId28" Type="http://schemas.openxmlformats.org/officeDocument/2006/relationships/hyperlink" Target="http://www.akcie.cz/kurzy-cz/historie/55790-/LTC=1278460800" TargetMode="External"/><Relationship Id="rId36" Type="http://schemas.openxmlformats.org/officeDocument/2006/relationships/hyperlink" Target="http://www.akcie.cz/kurzy-cz/historie/55790-/LTC=1279497600" TargetMode="External"/><Relationship Id="rId49" Type="http://schemas.openxmlformats.org/officeDocument/2006/relationships/hyperlink" Target="http://www.akcie.cz/kurzy-cz/historie/55790-/LTC=1280966400" TargetMode="External"/><Relationship Id="rId57" Type="http://schemas.openxmlformats.org/officeDocument/2006/relationships/hyperlink" Target="http://www.akcie.cz/kurzy-cz/historie/55790-/LTC=1282003200" TargetMode="External"/><Relationship Id="rId10" Type="http://schemas.openxmlformats.org/officeDocument/2006/relationships/hyperlink" Target="http://www.akcie.cz/kurzy-cz/historie/55790-/LTC=1276041600" TargetMode="External"/><Relationship Id="rId31" Type="http://schemas.openxmlformats.org/officeDocument/2006/relationships/hyperlink" Target="http://www.akcie.cz/kurzy-cz/historie/55790-/LTC=1278892800" TargetMode="External"/><Relationship Id="rId44" Type="http://schemas.openxmlformats.org/officeDocument/2006/relationships/hyperlink" Target="http://www.akcie.cz/kurzy-cz/historie/55790-/LTC=1280361600" TargetMode="External"/><Relationship Id="rId52" Type="http://schemas.openxmlformats.org/officeDocument/2006/relationships/hyperlink" Target="http://www.akcie.cz/kurzy-cz/historie/55790-/LTC=1281398400" TargetMode="External"/><Relationship Id="rId60" Type="http://schemas.openxmlformats.org/officeDocument/2006/relationships/hyperlink" Target="http://www.akcie.cz/kurzy-cz/historie/55790-/LTC=1282262400" TargetMode="External"/><Relationship Id="rId65" Type="http://schemas.openxmlformats.org/officeDocument/2006/relationships/hyperlink" Target="http://www.akcie.cz/kurzy-cz/historie/55790-/LTC=1282867200" TargetMode="External"/><Relationship Id="rId73" Type="http://schemas.openxmlformats.org/officeDocument/2006/relationships/hyperlink" Target="http://www.akcie.cz/kurzy-cz/historie/55790-/LTC=1283904000" TargetMode="External"/><Relationship Id="rId78" Type="http://schemas.openxmlformats.org/officeDocument/2006/relationships/hyperlink" Target="http://www.akcie.cz/kurzy-cz/historie/55790-/LTC=1284508800" TargetMode="External"/><Relationship Id="rId81" Type="http://schemas.openxmlformats.org/officeDocument/2006/relationships/hyperlink" Target="http://www.akcie.cz/kurzy-cz/historie/55790-/LTC=1284940800" TargetMode="External"/><Relationship Id="rId86" Type="http://schemas.openxmlformats.org/officeDocument/2006/relationships/hyperlink" Target="http://www.akcie.cz/kurzy-cz/historie/55790-/LTC=1285545600" TargetMode="External"/><Relationship Id="rId4" Type="http://schemas.openxmlformats.org/officeDocument/2006/relationships/hyperlink" Target="http://www.akcie.cz/kurzy-cz/historie/55790-/LTC=1275350400" TargetMode="External"/><Relationship Id="rId9" Type="http://schemas.openxmlformats.org/officeDocument/2006/relationships/hyperlink" Target="http://www.akcie.cz/kurzy-cz/historie/55790-/LTC=1275955200" TargetMode="External"/><Relationship Id="rId13" Type="http://schemas.openxmlformats.org/officeDocument/2006/relationships/hyperlink" Target="http://www.akcie.cz/kurzy-cz/historie/55790-/LTC=1276473600" TargetMode="External"/><Relationship Id="rId18" Type="http://schemas.openxmlformats.org/officeDocument/2006/relationships/hyperlink" Target="http://www.akcie.cz/kurzy-cz/historie/55790-/LTC=1277078400" TargetMode="External"/><Relationship Id="rId39" Type="http://schemas.openxmlformats.org/officeDocument/2006/relationships/hyperlink" Target="http://www.akcie.cz/kurzy-cz/historie/55790-/LTC=1279756800" TargetMode="External"/><Relationship Id="rId34" Type="http://schemas.openxmlformats.org/officeDocument/2006/relationships/hyperlink" Target="http://www.akcie.cz/kurzy-cz/historie/55790-/LTC=1279152000" TargetMode="External"/><Relationship Id="rId50" Type="http://schemas.openxmlformats.org/officeDocument/2006/relationships/hyperlink" Target="http://www.akcie.cz/kurzy-cz/historie/55790-/LTC=1281052800" TargetMode="External"/><Relationship Id="rId55" Type="http://schemas.openxmlformats.org/officeDocument/2006/relationships/hyperlink" Target="http://www.akcie.cz/kurzy-cz/historie/55790-/LTC=1281657600" TargetMode="External"/><Relationship Id="rId76" Type="http://schemas.openxmlformats.org/officeDocument/2006/relationships/hyperlink" Target="http://www.akcie.cz/kurzy-cz/historie/55790-/LTC=1284336000" TargetMode="External"/><Relationship Id="rId7" Type="http://schemas.openxmlformats.org/officeDocument/2006/relationships/hyperlink" Target="http://www.akcie.cz/kurzy-cz/historie/55790-/LTC=1275609600" TargetMode="External"/><Relationship Id="rId71" Type="http://schemas.openxmlformats.org/officeDocument/2006/relationships/hyperlink" Target="http://www.akcie.cz/kurzy-cz/historie/55790-/LTC=1283731200" TargetMode="External"/><Relationship Id="rId2" Type="http://schemas.openxmlformats.org/officeDocument/2006/relationships/hyperlink" Target="http://www.akcie.cz/kurzy-cz/historie/55790-/LTC=1275004800" TargetMode="External"/><Relationship Id="rId29" Type="http://schemas.openxmlformats.org/officeDocument/2006/relationships/hyperlink" Target="http://www.akcie.cz/kurzy-cz/historie/55790-/LTC=1278547200" TargetMode="External"/><Relationship Id="rId24" Type="http://schemas.openxmlformats.org/officeDocument/2006/relationships/hyperlink" Target="http://www.akcie.cz/kurzy-cz/historie/55790-/LTC=1277769600" TargetMode="External"/><Relationship Id="rId40" Type="http://schemas.openxmlformats.org/officeDocument/2006/relationships/hyperlink" Target="http://www.akcie.cz/kurzy-cz/historie/55790-/LTC=1279843200" TargetMode="External"/><Relationship Id="rId45" Type="http://schemas.openxmlformats.org/officeDocument/2006/relationships/hyperlink" Target="http://www.akcie.cz/kurzy-cz/historie/55790-/LTC=1280448000" TargetMode="External"/><Relationship Id="rId66" Type="http://schemas.openxmlformats.org/officeDocument/2006/relationships/hyperlink" Target="http://www.akcie.cz/kurzy-cz/historie/55790-/LTC=1283126400" TargetMode="External"/><Relationship Id="rId87" Type="http://schemas.openxmlformats.org/officeDocument/2006/relationships/hyperlink" Target="http://www.akcie.cz/kurzy-cz/historie/55790-/LTC=1285718400" TargetMode="External"/><Relationship Id="rId61" Type="http://schemas.openxmlformats.org/officeDocument/2006/relationships/hyperlink" Target="http://www.akcie.cz/kurzy-cz/historie/55790-/LTC=1282521600" TargetMode="External"/><Relationship Id="rId82" Type="http://schemas.openxmlformats.org/officeDocument/2006/relationships/hyperlink" Target="http://www.akcie.cz/kurzy-cz/historie/55790-/LTC=1285027200" TargetMode="External"/><Relationship Id="rId19" Type="http://schemas.openxmlformats.org/officeDocument/2006/relationships/hyperlink" Target="http://www.akcie.cz/kurzy-cz/historie/55790-/LTC=12771648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7"/>
  <sheetViews>
    <sheetView tabSelected="1" workbookViewId="0">
      <selection activeCell="G19" sqref="G19"/>
    </sheetView>
  </sheetViews>
  <sheetFormatPr defaultRowHeight="15.75" x14ac:dyDescent="0.25"/>
  <cols>
    <col min="2" max="2" width="25.28515625" style="29" customWidth="1"/>
    <col min="3" max="3" width="13.85546875" style="29" customWidth="1"/>
    <col min="4" max="4" width="9.140625" style="29"/>
    <col min="5" max="5" width="14.5703125" style="29" customWidth="1"/>
    <col min="6" max="7" width="9.140625" style="29"/>
  </cols>
  <sheetData>
    <row r="2" spans="2:12" ht="16.5" x14ac:dyDescent="0.3">
      <c r="B2" s="28"/>
      <c r="C2" s="28" t="s">
        <v>31</v>
      </c>
      <c r="D2" s="28"/>
      <c r="E2" s="28"/>
      <c r="F2" s="28"/>
      <c r="G2" s="28"/>
      <c r="H2" s="5"/>
      <c r="I2" s="4"/>
      <c r="J2" s="4"/>
      <c r="K2" s="6"/>
      <c r="L2" s="6"/>
    </row>
    <row r="3" spans="2:12" ht="16.5" x14ac:dyDescent="0.3">
      <c r="B3" s="28"/>
      <c r="C3" s="28" t="s">
        <v>32</v>
      </c>
      <c r="D3" s="28"/>
      <c r="E3" s="28"/>
      <c r="F3" s="28"/>
      <c r="G3" s="28"/>
      <c r="H3" s="5"/>
      <c r="I3" s="4"/>
      <c r="J3" s="4"/>
      <c r="K3" s="6"/>
      <c r="L3" s="6"/>
    </row>
    <row r="4" spans="2:12" ht="16.5" x14ac:dyDescent="0.3">
      <c r="B4" s="28" t="s">
        <v>6</v>
      </c>
      <c r="C4" s="28"/>
      <c r="D4" s="28"/>
      <c r="E4" s="28"/>
      <c r="F4" s="28"/>
      <c r="G4" s="28"/>
      <c r="H4" s="5"/>
      <c r="I4" s="4"/>
      <c r="J4" s="4"/>
      <c r="K4" s="6"/>
      <c r="L4" s="6"/>
    </row>
    <row r="5" spans="2:12" ht="16.5" x14ac:dyDescent="0.3">
      <c r="B5" s="28"/>
      <c r="C5" s="28" t="s">
        <v>41</v>
      </c>
      <c r="D5" s="28"/>
      <c r="E5" s="28"/>
      <c r="F5" s="28"/>
      <c r="G5" s="28"/>
      <c r="H5" s="5"/>
      <c r="I5" s="4"/>
      <c r="J5" s="4"/>
      <c r="K5" s="6"/>
      <c r="L5" s="6"/>
    </row>
    <row r="6" spans="2:12" ht="16.5" x14ac:dyDescent="0.3">
      <c r="B6" s="28"/>
      <c r="C6" s="28"/>
      <c r="D6" s="28"/>
      <c r="E6" s="28"/>
      <c r="F6" s="28"/>
      <c r="G6" s="28"/>
      <c r="H6" s="5"/>
      <c r="I6" s="4"/>
      <c r="J6" s="4"/>
      <c r="K6" s="6"/>
      <c r="L6" s="6"/>
    </row>
    <row r="7" spans="2:12" ht="16.5" x14ac:dyDescent="0.3">
      <c r="H7" s="1"/>
      <c r="I7" s="2"/>
      <c r="J7" s="2"/>
      <c r="K7" s="6"/>
      <c r="L7" s="6"/>
    </row>
    <row r="8" spans="2:12" ht="17.25" thickBot="1" x14ac:dyDescent="0.35">
      <c r="B8" s="58" t="s">
        <v>7</v>
      </c>
      <c r="H8" s="1"/>
      <c r="I8" s="2"/>
      <c r="J8" s="2"/>
      <c r="K8" s="6"/>
      <c r="L8" s="6"/>
    </row>
    <row r="9" spans="2:12" ht="17.25" thickBot="1" x14ac:dyDescent="0.35">
      <c r="B9" s="31" t="s">
        <v>2</v>
      </c>
      <c r="C9" s="31" t="s">
        <v>37</v>
      </c>
      <c r="D9" s="31" t="s">
        <v>3</v>
      </c>
      <c r="E9" s="31" t="s">
        <v>4</v>
      </c>
      <c r="F9" s="32" t="s">
        <v>5</v>
      </c>
      <c r="H9" s="1"/>
      <c r="I9" s="2"/>
      <c r="J9" s="2"/>
      <c r="K9" s="6"/>
      <c r="L9" s="6"/>
    </row>
    <row r="10" spans="2:12" ht="17.25" thickBot="1" x14ac:dyDescent="0.35">
      <c r="B10" s="58" t="s">
        <v>8</v>
      </c>
      <c r="C10" s="30"/>
      <c r="H10" s="1"/>
      <c r="I10" s="2"/>
      <c r="J10" s="2"/>
      <c r="K10" s="6"/>
      <c r="L10" s="6"/>
    </row>
    <row r="11" spans="2:12" ht="17.25" thickBot="1" x14ac:dyDescent="0.35">
      <c r="B11" s="31" t="s">
        <v>33</v>
      </c>
      <c r="C11" s="33"/>
      <c r="H11" s="1"/>
      <c r="I11" s="2"/>
      <c r="J11" s="2"/>
      <c r="K11" s="6"/>
      <c r="L11" s="6"/>
    </row>
    <row r="12" spans="2:12" ht="16.5" x14ac:dyDescent="0.3">
      <c r="B12" s="28" t="s">
        <v>9</v>
      </c>
      <c r="C12" s="33" t="s">
        <v>34</v>
      </c>
      <c r="D12" s="28"/>
      <c r="E12" s="28"/>
      <c r="H12" s="1"/>
      <c r="I12" s="2"/>
      <c r="J12" s="2"/>
      <c r="K12" s="6"/>
      <c r="L12" s="6"/>
    </row>
    <row r="13" spans="2:12" ht="16.5" x14ac:dyDescent="0.3">
      <c r="B13" s="28"/>
      <c r="C13" s="33">
        <v>1.7500000000000002E-2</v>
      </c>
      <c r="D13" s="28"/>
      <c r="E13" s="28"/>
      <c r="H13" s="1"/>
      <c r="I13" s="2"/>
      <c r="J13" s="2"/>
      <c r="K13" s="6"/>
      <c r="L13" s="6"/>
    </row>
    <row r="14" spans="2:12" ht="16.5" x14ac:dyDescent="0.3">
      <c r="B14" s="28" t="s">
        <v>29</v>
      </c>
      <c r="C14" s="34">
        <f>C13*40/360</f>
        <v>1.9444444444444446E-3</v>
      </c>
      <c r="D14" s="28"/>
      <c r="E14" s="28"/>
      <c r="H14" s="1"/>
      <c r="I14" s="2"/>
      <c r="J14" s="2"/>
      <c r="K14" s="6"/>
      <c r="L14" s="6"/>
    </row>
    <row r="15" spans="2:12" ht="16.5" x14ac:dyDescent="0.3">
      <c r="B15" s="28"/>
      <c r="C15" s="28"/>
      <c r="D15" s="28"/>
      <c r="E15" s="28"/>
      <c r="H15" s="1"/>
      <c r="I15" s="2"/>
      <c r="J15" s="2"/>
      <c r="K15" s="6"/>
      <c r="L15" s="6"/>
    </row>
    <row r="16" spans="2:12" ht="16.5" x14ac:dyDescent="0.3">
      <c r="H16" s="1"/>
      <c r="I16" s="2"/>
      <c r="J16" s="2"/>
      <c r="K16" s="6"/>
      <c r="L16" s="6"/>
    </row>
    <row r="17" spans="8:10" x14ac:dyDescent="0.25">
      <c r="H17" s="3"/>
      <c r="I17" s="3"/>
      <c r="J17" s="3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6"/>
  <sheetViews>
    <sheetView topLeftCell="A85" workbookViewId="0">
      <selection activeCell="J96" sqref="J96"/>
    </sheetView>
  </sheetViews>
  <sheetFormatPr defaultRowHeight="15.75" x14ac:dyDescent="0.25"/>
  <cols>
    <col min="1" max="1" width="15" style="23" customWidth="1"/>
    <col min="2" max="2" width="9.140625" style="23"/>
    <col min="3" max="3" width="12" style="23" customWidth="1"/>
    <col min="4" max="5" width="9.140625" style="23"/>
    <col min="6" max="6" width="10.85546875" style="23" customWidth="1"/>
    <col min="7" max="7" width="14.5703125" style="23" customWidth="1"/>
    <col min="8" max="8" width="17.5703125" style="23" customWidth="1"/>
    <col min="9" max="9" width="11.5703125" style="23" bestFit="1" customWidth="1"/>
    <col min="10" max="10" width="12.5703125" style="23" customWidth="1"/>
    <col min="11" max="11" width="10.140625" style="23" customWidth="1"/>
    <col min="12" max="13" width="10.5703125" style="23" bestFit="1" customWidth="1"/>
    <col min="14" max="14" width="14" style="23" customWidth="1"/>
  </cols>
  <sheetData>
    <row r="1" spans="1:14" ht="16.5" thickBot="1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6.5" thickBot="1" x14ac:dyDescent="0.25">
      <c r="A2" s="10"/>
      <c r="B2" s="7" t="s">
        <v>0</v>
      </c>
      <c r="C2" s="8"/>
      <c r="D2" s="8"/>
      <c r="E2" s="8"/>
      <c r="F2" s="8"/>
      <c r="G2" s="9"/>
      <c r="H2" s="10"/>
      <c r="I2" s="11" t="s">
        <v>30</v>
      </c>
      <c r="J2" s="10"/>
      <c r="K2" s="10"/>
      <c r="L2" s="10"/>
      <c r="M2" s="10"/>
      <c r="N2" s="10"/>
    </row>
    <row r="3" spans="1:14" ht="16.5" thickBot="1" x14ac:dyDescent="0.3">
      <c r="A3" s="12" t="s">
        <v>1</v>
      </c>
      <c r="B3" s="13" t="s">
        <v>2</v>
      </c>
      <c r="C3" s="13" t="s">
        <v>37</v>
      </c>
      <c r="D3" s="13" t="s">
        <v>3</v>
      </c>
      <c r="E3" s="13" t="s">
        <v>4</v>
      </c>
      <c r="F3" s="14" t="s">
        <v>5</v>
      </c>
      <c r="G3" s="14" t="s">
        <v>10</v>
      </c>
      <c r="H3" s="10"/>
      <c r="I3" s="13" t="s">
        <v>2</v>
      </c>
      <c r="J3" s="13" t="s">
        <v>37</v>
      </c>
      <c r="K3" s="13" t="s">
        <v>3</v>
      </c>
      <c r="L3" s="13" t="s">
        <v>4</v>
      </c>
      <c r="M3" s="14" t="s">
        <v>5</v>
      </c>
      <c r="N3" s="14" t="s">
        <v>10</v>
      </c>
    </row>
    <row r="4" spans="1:14" ht="16.5" thickBot="1" x14ac:dyDescent="0.25">
      <c r="A4" s="15">
        <v>40325</v>
      </c>
      <c r="B4" s="16">
        <v>749.9</v>
      </c>
      <c r="C4" s="17">
        <v>194.1</v>
      </c>
      <c r="D4" s="17">
        <v>858</v>
      </c>
      <c r="E4" s="17">
        <v>17.05</v>
      </c>
      <c r="F4" s="17">
        <v>155.94999999999999</v>
      </c>
      <c r="G4" s="17"/>
      <c r="H4" s="18"/>
      <c r="I4" s="10"/>
      <c r="J4" s="10"/>
      <c r="K4" s="10"/>
      <c r="L4" s="10"/>
      <c r="M4" s="10"/>
      <c r="N4" s="10"/>
    </row>
    <row r="5" spans="1:14" ht="16.5" thickBot="1" x14ac:dyDescent="0.25">
      <c r="A5" s="15">
        <v>40326</v>
      </c>
      <c r="B5" s="16">
        <v>765</v>
      </c>
      <c r="C5" s="17">
        <v>195.5</v>
      </c>
      <c r="D5" s="17">
        <v>879.6</v>
      </c>
      <c r="E5" s="17">
        <v>17.149999999999999</v>
      </c>
      <c r="F5" s="17">
        <v>159.41</v>
      </c>
      <c r="G5" s="17"/>
      <c r="H5" s="18"/>
      <c r="I5" s="10"/>
      <c r="J5" s="10"/>
      <c r="K5" s="10"/>
      <c r="L5" s="10"/>
      <c r="M5" s="10"/>
      <c r="N5" s="10"/>
    </row>
    <row r="6" spans="1:14" ht="16.5" thickBot="1" x14ac:dyDescent="0.25">
      <c r="A6" s="15">
        <v>40329</v>
      </c>
      <c r="B6" s="16">
        <v>759.9</v>
      </c>
      <c r="C6" s="17">
        <v>199</v>
      </c>
      <c r="D6" s="17">
        <v>890</v>
      </c>
      <c r="E6" s="17">
        <v>18.489999999999998</v>
      </c>
      <c r="F6" s="17">
        <v>153.5</v>
      </c>
      <c r="G6" s="17"/>
      <c r="H6" s="18"/>
      <c r="I6" s="10"/>
      <c r="J6" s="10"/>
      <c r="K6" s="10"/>
      <c r="L6" s="10"/>
      <c r="M6" s="10"/>
      <c r="N6" s="10"/>
    </row>
    <row r="7" spans="1:14" ht="16.5" thickBot="1" x14ac:dyDescent="0.25">
      <c r="A7" s="15">
        <v>40330</v>
      </c>
      <c r="B7" s="16">
        <v>739</v>
      </c>
      <c r="C7" s="17">
        <v>191.5</v>
      </c>
      <c r="D7" s="17">
        <v>880</v>
      </c>
      <c r="E7" s="17">
        <v>18.100000000000001</v>
      </c>
      <c r="F7" s="17">
        <v>154</v>
      </c>
      <c r="G7" s="17"/>
      <c r="H7" s="18"/>
      <c r="I7" s="10"/>
      <c r="J7" s="10"/>
      <c r="K7" s="10"/>
      <c r="L7" s="10"/>
      <c r="M7" s="10"/>
      <c r="N7" s="10"/>
    </row>
    <row r="8" spans="1:14" ht="16.5" thickBot="1" x14ac:dyDescent="0.25">
      <c r="A8" s="15">
        <v>40331</v>
      </c>
      <c r="B8" s="16">
        <v>731</v>
      </c>
      <c r="C8" s="17">
        <v>194.2</v>
      </c>
      <c r="D8" s="17">
        <v>892.9</v>
      </c>
      <c r="E8" s="17">
        <v>18.3</v>
      </c>
      <c r="F8" s="17">
        <v>152</v>
      </c>
      <c r="G8" s="17"/>
      <c r="H8" s="18"/>
      <c r="I8" s="10"/>
      <c r="J8" s="10"/>
      <c r="K8" s="10"/>
      <c r="L8" s="10"/>
      <c r="M8" s="10"/>
      <c r="N8" s="10"/>
    </row>
    <row r="9" spans="1:14" ht="16.5" thickBot="1" x14ac:dyDescent="0.25">
      <c r="A9" s="15">
        <v>40332</v>
      </c>
      <c r="B9" s="16">
        <v>747</v>
      </c>
      <c r="C9" s="17">
        <v>196.95</v>
      </c>
      <c r="D9" s="17">
        <v>909</v>
      </c>
      <c r="E9" s="17">
        <v>18.36</v>
      </c>
      <c r="F9" s="17">
        <v>156.5</v>
      </c>
      <c r="G9" s="17"/>
      <c r="H9" s="18"/>
      <c r="I9" s="10"/>
      <c r="J9" s="10"/>
      <c r="K9" s="10"/>
      <c r="L9" s="10"/>
      <c r="M9" s="10"/>
      <c r="N9" s="10"/>
    </row>
    <row r="10" spans="1:14" ht="16.5" thickBot="1" x14ac:dyDescent="0.25">
      <c r="A10" s="15">
        <v>40333</v>
      </c>
      <c r="B10" s="16">
        <v>677</v>
      </c>
      <c r="C10" s="17">
        <v>192</v>
      </c>
      <c r="D10" s="17">
        <v>898</v>
      </c>
      <c r="E10" s="17">
        <v>17.95</v>
      </c>
      <c r="F10" s="17">
        <v>146.71</v>
      </c>
      <c r="G10" s="17"/>
      <c r="H10" s="18"/>
      <c r="I10" s="10"/>
      <c r="J10" s="10"/>
      <c r="K10" s="10"/>
      <c r="L10" s="10"/>
      <c r="M10" s="10"/>
      <c r="N10" s="10"/>
    </row>
    <row r="11" spans="1:14" ht="16.5" thickBot="1" x14ac:dyDescent="0.25">
      <c r="A11" s="15">
        <v>40336</v>
      </c>
      <c r="B11" s="16">
        <v>667.9</v>
      </c>
      <c r="C11" s="17">
        <v>191.9</v>
      </c>
      <c r="D11" s="17">
        <v>884</v>
      </c>
      <c r="E11" s="17">
        <v>17.850000000000001</v>
      </c>
      <c r="F11" s="17">
        <v>143.99</v>
      </c>
      <c r="G11" s="17"/>
      <c r="H11" s="18"/>
      <c r="I11" s="10"/>
      <c r="J11" s="10"/>
      <c r="K11" s="10"/>
      <c r="L11" s="10"/>
      <c r="M11" s="10"/>
      <c r="N11" s="10"/>
    </row>
    <row r="12" spans="1:14" ht="16.5" thickBot="1" x14ac:dyDescent="0.25">
      <c r="A12" s="15">
        <v>40337</v>
      </c>
      <c r="B12" s="16">
        <v>652</v>
      </c>
      <c r="C12" s="17">
        <v>189</v>
      </c>
      <c r="D12" s="17">
        <v>890</v>
      </c>
      <c r="E12" s="17">
        <v>17</v>
      </c>
      <c r="F12" s="17">
        <v>138.44999999999999</v>
      </c>
      <c r="G12" s="17"/>
      <c r="H12" s="18"/>
      <c r="I12" s="10"/>
      <c r="J12" s="10"/>
      <c r="K12" s="10"/>
      <c r="L12" s="10"/>
      <c r="M12" s="10"/>
      <c r="N12" s="10"/>
    </row>
    <row r="13" spans="1:14" ht="16.5" thickBot="1" x14ac:dyDescent="0.25">
      <c r="A13" s="15">
        <v>40338</v>
      </c>
      <c r="B13" s="16">
        <v>664</v>
      </c>
      <c r="C13" s="17">
        <v>189.1</v>
      </c>
      <c r="D13" s="17">
        <v>888</v>
      </c>
      <c r="E13" s="17">
        <v>17.43</v>
      </c>
      <c r="F13" s="17">
        <v>139.97</v>
      </c>
      <c r="G13" s="17"/>
      <c r="H13" s="18"/>
      <c r="I13" s="10"/>
      <c r="J13" s="10"/>
      <c r="K13" s="10"/>
      <c r="L13" s="10"/>
      <c r="M13" s="10"/>
      <c r="N13" s="10"/>
    </row>
    <row r="14" spans="1:14" ht="16.5" thickBot="1" x14ac:dyDescent="0.25">
      <c r="A14" s="15">
        <v>40339</v>
      </c>
      <c r="B14" s="16">
        <v>701</v>
      </c>
      <c r="C14" s="17">
        <v>189.3</v>
      </c>
      <c r="D14" s="17">
        <v>909.9</v>
      </c>
      <c r="E14" s="17">
        <v>17.559999999999999</v>
      </c>
      <c r="F14" s="17">
        <v>140</v>
      </c>
      <c r="G14" s="17"/>
      <c r="H14" s="18"/>
      <c r="I14" s="10"/>
      <c r="J14" s="10"/>
      <c r="K14" s="10"/>
      <c r="L14" s="10"/>
      <c r="M14" s="10"/>
      <c r="N14" s="10"/>
    </row>
    <row r="15" spans="1:14" ht="16.5" thickBot="1" x14ac:dyDescent="0.25">
      <c r="A15" s="15">
        <v>40340</v>
      </c>
      <c r="B15" s="16">
        <v>719.9</v>
      </c>
      <c r="C15" s="17">
        <v>193.5</v>
      </c>
      <c r="D15" s="17">
        <v>916</v>
      </c>
      <c r="E15" s="17">
        <v>17.8</v>
      </c>
      <c r="F15" s="17">
        <v>140.02000000000001</v>
      </c>
      <c r="G15" s="17"/>
      <c r="H15" s="18"/>
      <c r="I15" s="10"/>
      <c r="J15" s="10"/>
      <c r="K15" s="10"/>
      <c r="L15" s="10"/>
      <c r="M15" s="10"/>
      <c r="N15" s="10"/>
    </row>
    <row r="16" spans="1:14" ht="16.5" thickBot="1" x14ac:dyDescent="0.25">
      <c r="A16" s="15">
        <v>40343</v>
      </c>
      <c r="B16" s="16">
        <v>726</v>
      </c>
      <c r="C16" s="17">
        <v>196</v>
      </c>
      <c r="D16" s="17">
        <v>918.1</v>
      </c>
      <c r="E16" s="17">
        <v>17.899999999999999</v>
      </c>
      <c r="F16" s="17">
        <v>139.62</v>
      </c>
      <c r="G16" s="17"/>
      <c r="H16" s="18"/>
      <c r="I16" s="10"/>
      <c r="J16" s="10"/>
      <c r="K16" s="10"/>
      <c r="L16" s="10"/>
      <c r="M16" s="10"/>
      <c r="N16" s="10"/>
    </row>
    <row r="17" spans="1:14" ht="16.5" thickBot="1" x14ac:dyDescent="0.25">
      <c r="A17" s="15">
        <v>40344</v>
      </c>
      <c r="B17" s="16">
        <v>731</v>
      </c>
      <c r="C17" s="17">
        <v>195.01</v>
      </c>
      <c r="D17" s="17">
        <v>919</v>
      </c>
      <c r="E17" s="17">
        <v>17.93</v>
      </c>
      <c r="F17" s="17">
        <v>141.75</v>
      </c>
      <c r="G17" s="17"/>
      <c r="H17" s="18"/>
      <c r="I17" s="10"/>
      <c r="J17" s="10"/>
      <c r="K17" s="10"/>
      <c r="L17" s="10"/>
      <c r="M17" s="10"/>
      <c r="N17" s="10"/>
    </row>
    <row r="18" spans="1:14" ht="16.5" thickBot="1" x14ac:dyDescent="0.25">
      <c r="A18" s="15">
        <v>40345</v>
      </c>
      <c r="B18" s="16">
        <v>740</v>
      </c>
      <c r="C18" s="17">
        <v>196.34</v>
      </c>
      <c r="D18" s="17">
        <v>919</v>
      </c>
      <c r="E18" s="17">
        <v>17.71</v>
      </c>
      <c r="F18" s="17">
        <v>142.79</v>
      </c>
      <c r="G18" s="17"/>
      <c r="H18" s="18"/>
      <c r="I18" s="10"/>
      <c r="J18" s="10"/>
      <c r="K18" s="10"/>
      <c r="L18" s="10"/>
      <c r="M18" s="10"/>
      <c r="N18" s="10"/>
    </row>
    <row r="19" spans="1:14" ht="16.5" thickBot="1" x14ac:dyDescent="0.25">
      <c r="A19" s="15">
        <v>40346</v>
      </c>
      <c r="B19" s="16">
        <v>729</v>
      </c>
      <c r="C19" s="17">
        <v>193</v>
      </c>
      <c r="D19" s="17">
        <v>921</v>
      </c>
      <c r="E19" s="17">
        <v>17.75</v>
      </c>
      <c r="F19" s="17">
        <v>144</v>
      </c>
      <c r="G19" s="17"/>
      <c r="H19" s="18"/>
      <c r="I19" s="10"/>
      <c r="J19" s="10"/>
      <c r="K19" s="10"/>
      <c r="L19" s="10"/>
      <c r="M19" s="10"/>
      <c r="N19" s="10"/>
    </row>
    <row r="20" spans="1:14" ht="16.5" thickBot="1" x14ac:dyDescent="0.25">
      <c r="A20" s="15">
        <v>40347</v>
      </c>
      <c r="B20" s="16">
        <v>735.5</v>
      </c>
      <c r="C20" s="17">
        <v>183</v>
      </c>
      <c r="D20" s="17">
        <v>939</v>
      </c>
      <c r="E20" s="17">
        <v>17.7</v>
      </c>
      <c r="F20" s="17">
        <v>143.99</v>
      </c>
      <c r="G20" s="17"/>
      <c r="H20" s="18"/>
      <c r="I20" s="10"/>
      <c r="J20" s="10"/>
      <c r="K20" s="10"/>
      <c r="L20" s="10"/>
      <c r="M20" s="10"/>
      <c r="N20" s="10"/>
    </row>
    <row r="21" spans="1:14" ht="16.5" thickBot="1" x14ac:dyDescent="0.25">
      <c r="A21" s="15">
        <v>40350</v>
      </c>
      <c r="B21" s="16">
        <v>751.1</v>
      </c>
      <c r="C21" s="17">
        <v>190</v>
      </c>
      <c r="D21" s="17">
        <v>939</v>
      </c>
      <c r="E21" s="17">
        <v>17.920000000000002</v>
      </c>
      <c r="F21" s="17">
        <v>139.05000000000001</v>
      </c>
      <c r="G21" s="17"/>
      <c r="H21" s="18"/>
      <c r="I21" s="10"/>
      <c r="J21" s="10"/>
      <c r="K21" s="10"/>
      <c r="L21" s="10"/>
      <c r="M21" s="10"/>
      <c r="N21" s="10"/>
    </row>
    <row r="22" spans="1:14" ht="16.5" thickBot="1" x14ac:dyDescent="0.25">
      <c r="A22" s="15">
        <v>40351</v>
      </c>
      <c r="B22" s="16">
        <v>733</v>
      </c>
      <c r="C22" s="17">
        <v>189</v>
      </c>
      <c r="D22" s="17">
        <v>933.3</v>
      </c>
      <c r="E22" s="17">
        <v>17.649999999999999</v>
      </c>
      <c r="F22" s="17">
        <v>139</v>
      </c>
      <c r="G22" s="17"/>
      <c r="H22" s="18"/>
      <c r="I22" s="10"/>
      <c r="J22" s="10"/>
      <c r="K22" s="10"/>
      <c r="L22" s="10"/>
      <c r="M22" s="10"/>
      <c r="N22" s="10"/>
    </row>
    <row r="23" spans="1:14" ht="16.5" thickBot="1" x14ac:dyDescent="0.25">
      <c r="A23" s="15">
        <v>40352</v>
      </c>
      <c r="B23" s="16">
        <v>728</v>
      </c>
      <c r="C23" s="17">
        <v>187</v>
      </c>
      <c r="D23" s="17">
        <v>879.8</v>
      </c>
      <c r="E23" s="17">
        <v>17.829999999999998</v>
      </c>
      <c r="F23" s="17">
        <v>134.74</v>
      </c>
      <c r="G23" s="17"/>
      <c r="H23" s="18"/>
      <c r="I23" s="10"/>
      <c r="J23" s="10"/>
      <c r="K23" s="10"/>
      <c r="L23" s="10"/>
      <c r="M23" s="10"/>
      <c r="N23" s="10"/>
    </row>
    <row r="24" spans="1:14" ht="16.5" thickBot="1" x14ac:dyDescent="0.25">
      <c r="A24" s="15">
        <v>40353</v>
      </c>
      <c r="B24" s="16">
        <v>714.6</v>
      </c>
      <c r="C24" s="17">
        <v>186.55</v>
      </c>
      <c r="D24" s="17">
        <v>870</v>
      </c>
      <c r="E24" s="17">
        <v>17.489999999999998</v>
      </c>
      <c r="F24" s="17">
        <v>129.9</v>
      </c>
      <c r="G24" s="17"/>
      <c r="H24" s="18"/>
      <c r="I24" s="10"/>
      <c r="J24" s="10"/>
      <c r="K24" s="10"/>
      <c r="L24" s="10"/>
      <c r="M24" s="10"/>
      <c r="N24" s="10"/>
    </row>
    <row r="25" spans="1:14" ht="16.5" thickBot="1" x14ac:dyDescent="0.25">
      <c r="A25" s="15">
        <v>40354</v>
      </c>
      <c r="B25" s="16">
        <v>710.5</v>
      </c>
      <c r="C25" s="17">
        <v>187</v>
      </c>
      <c r="D25" s="17">
        <v>866</v>
      </c>
      <c r="E25" s="17">
        <v>17.55</v>
      </c>
      <c r="F25" s="17">
        <v>131</v>
      </c>
      <c r="G25" s="17"/>
      <c r="H25" s="18"/>
      <c r="I25" s="10"/>
      <c r="J25" s="10"/>
      <c r="K25" s="10"/>
      <c r="L25" s="10"/>
      <c r="M25" s="10"/>
      <c r="N25" s="10"/>
    </row>
    <row r="26" spans="1:14" ht="16.5" thickBot="1" x14ac:dyDescent="0.25">
      <c r="A26" s="15">
        <v>40357</v>
      </c>
      <c r="B26" s="16">
        <v>706</v>
      </c>
      <c r="C26" s="17">
        <v>192.5</v>
      </c>
      <c r="D26" s="17">
        <v>862.9</v>
      </c>
      <c r="E26" s="17">
        <v>17.82</v>
      </c>
      <c r="F26" s="17">
        <v>127.49</v>
      </c>
      <c r="G26" s="17"/>
      <c r="H26" s="18"/>
      <c r="I26" s="10"/>
      <c r="J26" s="10"/>
      <c r="K26" s="10"/>
      <c r="L26" s="10"/>
      <c r="M26" s="10"/>
      <c r="N26" s="10"/>
    </row>
    <row r="27" spans="1:14" ht="16.5" thickBot="1" x14ac:dyDescent="0.25">
      <c r="A27" s="15">
        <v>40358</v>
      </c>
      <c r="B27" s="16">
        <v>685.9</v>
      </c>
      <c r="C27" s="17">
        <v>189</v>
      </c>
      <c r="D27" s="17">
        <v>855</v>
      </c>
      <c r="E27" s="17">
        <v>17.53</v>
      </c>
      <c r="F27" s="17">
        <v>121.5</v>
      </c>
      <c r="G27" s="17"/>
      <c r="H27" s="18"/>
      <c r="I27" s="10"/>
      <c r="J27" s="10"/>
      <c r="K27" s="10"/>
      <c r="L27" s="10"/>
      <c r="M27" s="10"/>
      <c r="N27" s="10"/>
    </row>
    <row r="28" spans="1:14" ht="16.5" thickBot="1" x14ac:dyDescent="0.25">
      <c r="A28" s="15">
        <v>40359</v>
      </c>
      <c r="B28" s="16">
        <v>672.9</v>
      </c>
      <c r="C28" s="17">
        <v>192.2</v>
      </c>
      <c r="D28" s="17">
        <v>860.8</v>
      </c>
      <c r="E28" s="17">
        <v>17.760000000000002</v>
      </c>
      <c r="F28" s="17">
        <v>122.41</v>
      </c>
      <c r="G28" s="17"/>
      <c r="H28" s="18"/>
      <c r="I28" s="10"/>
      <c r="J28" s="10"/>
      <c r="K28" s="10"/>
      <c r="L28" s="10"/>
      <c r="M28" s="10"/>
      <c r="N28" s="10"/>
    </row>
    <row r="29" spans="1:14" ht="16.5" thickBot="1" x14ac:dyDescent="0.25">
      <c r="A29" s="15">
        <v>40360</v>
      </c>
      <c r="B29" s="16">
        <v>676</v>
      </c>
      <c r="C29" s="17">
        <v>190</v>
      </c>
      <c r="D29" s="17">
        <v>858</v>
      </c>
      <c r="E29" s="17">
        <v>17.440000000000001</v>
      </c>
      <c r="F29" s="17">
        <v>117</v>
      </c>
      <c r="G29" s="17"/>
      <c r="H29" s="18"/>
      <c r="I29" s="10"/>
      <c r="J29" s="10"/>
      <c r="K29" s="10"/>
      <c r="L29" s="10"/>
      <c r="M29" s="10"/>
      <c r="N29" s="10"/>
    </row>
    <row r="30" spans="1:14" ht="16.5" thickBot="1" x14ac:dyDescent="0.25">
      <c r="A30" s="15">
        <v>40361</v>
      </c>
      <c r="B30" s="16">
        <v>689.8</v>
      </c>
      <c r="C30" s="17">
        <v>190</v>
      </c>
      <c r="D30" s="17">
        <v>882</v>
      </c>
      <c r="E30" s="17">
        <v>17.55</v>
      </c>
      <c r="F30" s="17">
        <v>126.92</v>
      </c>
      <c r="G30" s="17"/>
      <c r="H30" s="18"/>
      <c r="I30" s="10"/>
      <c r="J30" s="10"/>
      <c r="K30" s="10"/>
      <c r="L30" s="10"/>
      <c r="M30" s="10"/>
      <c r="N30" s="10"/>
    </row>
    <row r="31" spans="1:14" ht="16.5" thickBot="1" x14ac:dyDescent="0.25">
      <c r="A31" s="15">
        <v>40366</v>
      </c>
      <c r="B31" s="16">
        <v>677</v>
      </c>
      <c r="C31" s="17">
        <v>190.6</v>
      </c>
      <c r="D31" s="17">
        <v>878.1</v>
      </c>
      <c r="E31" s="17">
        <v>17.559999999999999</v>
      </c>
      <c r="F31" s="17">
        <v>120.05</v>
      </c>
      <c r="G31" s="17"/>
      <c r="H31" s="18"/>
      <c r="I31" s="10"/>
      <c r="J31" s="10"/>
      <c r="K31" s="10"/>
      <c r="L31" s="10"/>
      <c r="M31" s="10"/>
      <c r="N31" s="10"/>
    </row>
    <row r="32" spans="1:14" ht="16.5" thickBot="1" x14ac:dyDescent="0.25">
      <c r="A32" s="15">
        <v>40367</v>
      </c>
      <c r="B32" s="16">
        <v>724</v>
      </c>
      <c r="C32" s="17">
        <v>191.5</v>
      </c>
      <c r="D32" s="17">
        <v>878.9</v>
      </c>
      <c r="E32" s="17">
        <v>17.55</v>
      </c>
      <c r="F32" s="17">
        <v>121.1</v>
      </c>
      <c r="G32" s="17"/>
      <c r="H32" s="18"/>
      <c r="I32" s="10"/>
      <c r="J32" s="10"/>
      <c r="K32" s="10"/>
      <c r="L32" s="10"/>
      <c r="M32" s="10"/>
      <c r="N32" s="10"/>
    </row>
    <row r="33" spans="1:14" ht="16.5" thickBot="1" x14ac:dyDescent="0.25">
      <c r="A33" s="15">
        <v>40368</v>
      </c>
      <c r="B33" s="16">
        <v>729.5</v>
      </c>
      <c r="C33" s="17">
        <v>191.5</v>
      </c>
      <c r="D33" s="17">
        <v>879</v>
      </c>
      <c r="E33" s="17">
        <v>17.579999999999998</v>
      </c>
      <c r="F33" s="17">
        <v>120.61</v>
      </c>
      <c r="G33" s="17"/>
      <c r="H33" s="18"/>
      <c r="I33" s="10"/>
      <c r="J33" s="10"/>
      <c r="K33" s="10"/>
      <c r="L33" s="10"/>
      <c r="M33" s="10"/>
      <c r="N33" s="10"/>
    </row>
    <row r="34" spans="1:14" ht="16.5" thickBot="1" x14ac:dyDescent="0.25">
      <c r="A34" s="15">
        <v>40371</v>
      </c>
      <c r="B34" s="16">
        <v>725</v>
      </c>
      <c r="C34" s="17">
        <v>193.51</v>
      </c>
      <c r="D34" s="17">
        <v>878.1</v>
      </c>
      <c r="E34" s="17">
        <v>17.760000000000002</v>
      </c>
      <c r="F34" s="17">
        <v>128</v>
      </c>
      <c r="G34" s="17"/>
      <c r="H34" s="18"/>
      <c r="I34" s="10"/>
      <c r="J34" s="10"/>
      <c r="K34" s="10"/>
      <c r="L34" s="10"/>
      <c r="M34" s="10"/>
      <c r="N34" s="10"/>
    </row>
    <row r="35" spans="1:14" ht="16.5" thickBot="1" x14ac:dyDescent="0.25">
      <c r="A35" s="15">
        <v>40372</v>
      </c>
      <c r="B35" s="16">
        <v>760.5</v>
      </c>
      <c r="C35" s="17">
        <v>197.6</v>
      </c>
      <c r="D35" s="17">
        <v>874.7</v>
      </c>
      <c r="E35" s="17">
        <v>18.07</v>
      </c>
      <c r="F35" s="17">
        <v>130.61000000000001</v>
      </c>
      <c r="G35" s="17"/>
      <c r="H35" s="18"/>
      <c r="I35" s="10"/>
      <c r="J35" s="10"/>
      <c r="K35" s="10"/>
      <c r="L35" s="10"/>
      <c r="M35" s="10"/>
      <c r="N35" s="10"/>
    </row>
    <row r="36" spans="1:14" ht="16.5" thickBot="1" x14ac:dyDescent="0.25">
      <c r="A36" s="15">
        <v>40373</v>
      </c>
      <c r="B36" s="16">
        <v>759.9</v>
      </c>
      <c r="C36" s="17">
        <v>200</v>
      </c>
      <c r="D36" s="17">
        <v>882.8</v>
      </c>
      <c r="E36" s="17">
        <v>18.05</v>
      </c>
      <c r="F36" s="17">
        <v>129.02000000000001</v>
      </c>
      <c r="G36" s="17"/>
      <c r="H36" s="18"/>
      <c r="I36" s="10"/>
      <c r="J36" s="10"/>
      <c r="K36" s="10"/>
      <c r="L36" s="10"/>
      <c r="M36" s="10"/>
      <c r="N36" s="10"/>
    </row>
    <row r="37" spans="1:14" ht="16.5" thickBot="1" x14ac:dyDescent="0.25">
      <c r="A37" s="15">
        <v>40374</v>
      </c>
      <c r="B37" s="16">
        <v>757.5</v>
      </c>
      <c r="C37" s="17">
        <v>200.6</v>
      </c>
      <c r="D37" s="17">
        <v>877.9</v>
      </c>
      <c r="E37" s="17">
        <v>17.97</v>
      </c>
      <c r="F37" s="17">
        <v>127.4</v>
      </c>
      <c r="G37" s="17"/>
      <c r="H37" s="18"/>
      <c r="I37" s="10"/>
      <c r="J37" s="10"/>
      <c r="K37" s="10"/>
      <c r="L37" s="10"/>
      <c r="M37" s="10"/>
      <c r="N37" s="10"/>
    </row>
    <row r="38" spans="1:14" ht="16.5" thickBot="1" x14ac:dyDescent="0.25">
      <c r="A38" s="15">
        <v>40375</v>
      </c>
      <c r="B38" s="16">
        <v>739</v>
      </c>
      <c r="C38" s="17">
        <v>198</v>
      </c>
      <c r="D38" s="17">
        <v>867</v>
      </c>
      <c r="E38" s="17">
        <v>17.850000000000001</v>
      </c>
      <c r="F38" s="17">
        <v>126.3</v>
      </c>
      <c r="G38" s="17"/>
      <c r="H38" s="18"/>
      <c r="I38" s="10"/>
      <c r="J38" s="10"/>
      <c r="K38" s="10"/>
      <c r="L38" s="10"/>
      <c r="M38" s="10"/>
      <c r="N38" s="10"/>
    </row>
    <row r="39" spans="1:14" ht="16.5" thickBot="1" x14ac:dyDescent="0.25">
      <c r="A39" s="15">
        <v>40378</v>
      </c>
      <c r="B39" s="16">
        <v>718</v>
      </c>
      <c r="C39" s="17">
        <v>199.99</v>
      </c>
      <c r="D39" s="17">
        <v>866.8</v>
      </c>
      <c r="E39" s="17">
        <v>17.7</v>
      </c>
      <c r="F39" s="17">
        <v>124.75</v>
      </c>
      <c r="G39" s="17"/>
      <c r="H39" s="18"/>
      <c r="I39" s="10"/>
      <c r="J39" s="10"/>
      <c r="K39" s="10"/>
      <c r="L39" s="10"/>
      <c r="M39" s="10"/>
      <c r="N39" s="10"/>
    </row>
    <row r="40" spans="1:14" ht="16.5" thickBot="1" x14ac:dyDescent="0.25">
      <c r="A40" s="15">
        <v>40379</v>
      </c>
      <c r="B40" s="16">
        <v>716</v>
      </c>
      <c r="C40" s="17">
        <v>198</v>
      </c>
      <c r="D40" s="17">
        <v>863</v>
      </c>
      <c r="E40" s="17">
        <v>17.899999999999999</v>
      </c>
      <c r="F40" s="17">
        <v>125.8</v>
      </c>
      <c r="G40" s="17"/>
      <c r="H40" s="18"/>
      <c r="I40" s="10"/>
      <c r="J40" s="10"/>
      <c r="K40" s="10"/>
      <c r="L40" s="10"/>
      <c r="M40" s="10"/>
      <c r="N40" s="10"/>
    </row>
    <row r="41" spans="1:14" ht="16.5" thickBot="1" x14ac:dyDescent="0.25">
      <c r="A41" s="15">
        <v>40380</v>
      </c>
      <c r="B41" s="16">
        <v>735.3</v>
      </c>
      <c r="C41" s="17">
        <v>202</v>
      </c>
      <c r="D41" s="17">
        <v>874</v>
      </c>
      <c r="E41" s="17">
        <v>17.899999999999999</v>
      </c>
      <c r="F41" s="17">
        <v>124.54</v>
      </c>
      <c r="G41" s="17"/>
      <c r="H41" s="18"/>
      <c r="I41" s="10"/>
      <c r="J41" s="10"/>
      <c r="K41" s="10"/>
      <c r="L41" s="10"/>
      <c r="M41" s="10"/>
      <c r="N41" s="10"/>
    </row>
    <row r="42" spans="1:14" ht="16.5" thickBot="1" x14ac:dyDescent="0.25">
      <c r="A42" s="15">
        <v>40381</v>
      </c>
      <c r="B42" s="16">
        <v>746</v>
      </c>
      <c r="C42" s="17">
        <v>203.2</v>
      </c>
      <c r="D42" s="17">
        <v>879</v>
      </c>
      <c r="E42" s="17">
        <v>17.850000000000001</v>
      </c>
      <c r="F42" s="17">
        <v>124.59</v>
      </c>
      <c r="G42" s="17"/>
      <c r="H42" s="18"/>
      <c r="I42" s="10"/>
      <c r="J42" s="10"/>
      <c r="K42" s="10"/>
      <c r="L42" s="10"/>
      <c r="M42" s="10"/>
      <c r="N42" s="10"/>
    </row>
    <row r="43" spans="1:14" ht="16.5" thickBot="1" x14ac:dyDescent="0.25">
      <c r="A43" s="15">
        <v>40382</v>
      </c>
      <c r="B43" s="16">
        <v>751.1</v>
      </c>
      <c r="C43" s="17">
        <v>203.1</v>
      </c>
      <c r="D43" s="17">
        <v>868.6</v>
      </c>
      <c r="E43" s="17">
        <v>17.850000000000001</v>
      </c>
      <c r="F43" s="17">
        <v>123.75</v>
      </c>
      <c r="G43" s="17"/>
      <c r="H43" s="18"/>
      <c r="I43" s="10"/>
      <c r="J43" s="10"/>
      <c r="K43" s="10"/>
      <c r="L43" s="10"/>
      <c r="M43" s="10"/>
      <c r="N43" s="10"/>
    </row>
    <row r="44" spans="1:14" ht="16.5" thickBot="1" x14ac:dyDescent="0.25">
      <c r="A44" s="15">
        <v>40385</v>
      </c>
      <c r="B44" s="16">
        <v>769</v>
      </c>
      <c r="C44" s="17">
        <v>204</v>
      </c>
      <c r="D44" s="17">
        <v>866.6</v>
      </c>
      <c r="E44" s="17">
        <v>17.77</v>
      </c>
      <c r="F44" s="17">
        <v>125.5</v>
      </c>
      <c r="G44" s="17"/>
      <c r="H44" s="18"/>
      <c r="I44" s="19"/>
      <c r="J44" s="19"/>
      <c r="K44" s="19"/>
      <c r="L44" s="19"/>
      <c r="M44" s="19"/>
      <c r="N44" s="19"/>
    </row>
    <row r="45" spans="1:14" ht="16.5" thickBot="1" x14ac:dyDescent="0.25">
      <c r="A45" s="15">
        <v>40386</v>
      </c>
      <c r="B45" s="16">
        <v>797</v>
      </c>
      <c r="C45" s="17">
        <v>205.5</v>
      </c>
      <c r="D45" s="17">
        <v>872</v>
      </c>
      <c r="E45" s="17">
        <v>17.87</v>
      </c>
      <c r="F45" s="17">
        <v>125.97</v>
      </c>
      <c r="G45" s="17"/>
      <c r="H45" s="18"/>
      <c r="I45" s="19"/>
      <c r="J45" s="19"/>
      <c r="K45" s="19"/>
      <c r="L45" s="19"/>
      <c r="M45" s="19"/>
      <c r="N45" s="19"/>
    </row>
    <row r="46" spans="1:14" ht="16.5" thickBot="1" x14ac:dyDescent="0.25">
      <c r="A46" s="15">
        <v>40387</v>
      </c>
      <c r="B46" s="16">
        <v>800</v>
      </c>
      <c r="C46" s="17">
        <v>205</v>
      </c>
      <c r="D46" s="17">
        <v>865</v>
      </c>
      <c r="E46" s="17">
        <v>17.850000000000001</v>
      </c>
      <c r="F46" s="17">
        <v>126.66</v>
      </c>
      <c r="G46" s="17"/>
      <c r="H46" s="18"/>
      <c r="I46" s="19"/>
      <c r="J46" s="19"/>
      <c r="K46" s="19"/>
      <c r="L46" s="19"/>
      <c r="M46" s="19"/>
      <c r="N46" s="19"/>
    </row>
    <row r="47" spans="1:14" ht="16.5" thickBot="1" x14ac:dyDescent="0.25">
      <c r="A47" s="15">
        <v>40388</v>
      </c>
      <c r="B47" s="16">
        <v>808.2</v>
      </c>
      <c r="C47" s="17">
        <v>212.4</v>
      </c>
      <c r="D47" s="17">
        <v>873.5</v>
      </c>
      <c r="E47" s="17">
        <v>17.84</v>
      </c>
      <c r="F47" s="17">
        <v>124.31</v>
      </c>
      <c r="G47" s="17"/>
      <c r="H47" s="18"/>
      <c r="I47" s="19"/>
      <c r="J47" s="19"/>
      <c r="K47" s="19"/>
      <c r="L47" s="19"/>
      <c r="M47" s="19"/>
      <c r="N47" s="19"/>
    </row>
    <row r="48" spans="1:14" ht="16.5" thickBot="1" x14ac:dyDescent="0.25">
      <c r="A48" s="15">
        <v>40389</v>
      </c>
      <c r="B48" s="16">
        <v>766.5</v>
      </c>
      <c r="C48" s="17">
        <v>212</v>
      </c>
      <c r="D48" s="17">
        <v>870.1</v>
      </c>
      <c r="E48" s="17">
        <v>17.809999999999999</v>
      </c>
      <c r="F48" s="17">
        <v>124</v>
      </c>
      <c r="G48" s="17"/>
      <c r="H48" s="18"/>
      <c r="I48" s="19"/>
      <c r="J48" s="19"/>
      <c r="K48" s="19"/>
      <c r="L48" s="19"/>
      <c r="M48" s="19"/>
      <c r="N48" s="19"/>
    </row>
    <row r="49" spans="1:14" ht="16.5" thickBot="1" x14ac:dyDescent="0.25">
      <c r="A49" s="15">
        <v>40392</v>
      </c>
      <c r="B49" s="16">
        <v>780</v>
      </c>
      <c r="C49" s="17">
        <v>214</v>
      </c>
      <c r="D49" s="17">
        <v>873.1</v>
      </c>
      <c r="E49" s="17">
        <v>17.66</v>
      </c>
      <c r="F49" s="17">
        <v>128.44999999999999</v>
      </c>
      <c r="G49" s="17"/>
      <c r="H49" s="18"/>
      <c r="I49" s="19"/>
      <c r="J49" s="19"/>
      <c r="K49" s="19"/>
      <c r="L49" s="19"/>
      <c r="M49" s="19"/>
      <c r="N49" s="19"/>
    </row>
    <row r="50" spans="1:14" ht="16.5" thickBot="1" x14ac:dyDescent="0.25">
      <c r="A50" s="15">
        <v>40393</v>
      </c>
      <c r="B50" s="16">
        <v>770</v>
      </c>
      <c r="C50" s="17">
        <v>215.9</v>
      </c>
      <c r="D50" s="17">
        <v>878.5</v>
      </c>
      <c r="E50" s="17">
        <v>17.57</v>
      </c>
      <c r="F50" s="17">
        <v>129.63</v>
      </c>
      <c r="G50" s="17"/>
      <c r="H50" s="18"/>
      <c r="I50" s="19"/>
      <c r="J50" s="19"/>
      <c r="K50" s="19"/>
      <c r="L50" s="19"/>
      <c r="M50" s="19"/>
      <c r="N50" s="19"/>
    </row>
    <row r="51" spans="1:14" ht="16.5" thickBot="1" x14ac:dyDescent="0.25">
      <c r="A51" s="15">
        <v>40394</v>
      </c>
      <c r="B51" s="16">
        <v>774</v>
      </c>
      <c r="C51" s="17">
        <v>216</v>
      </c>
      <c r="D51" s="17">
        <v>873</v>
      </c>
      <c r="E51" s="17">
        <v>17.79</v>
      </c>
      <c r="F51" s="17">
        <v>131.99</v>
      </c>
      <c r="G51" s="17"/>
      <c r="H51" s="18"/>
      <c r="I51" s="19"/>
      <c r="J51" s="19"/>
      <c r="K51" s="19"/>
      <c r="L51" s="19"/>
      <c r="M51" s="19"/>
      <c r="N51" s="19"/>
    </row>
    <row r="52" spans="1:14" ht="16.5" thickBot="1" x14ac:dyDescent="0.25">
      <c r="A52" s="15">
        <v>40395</v>
      </c>
      <c r="B52" s="16">
        <v>765</v>
      </c>
      <c r="C52" s="17">
        <v>214.1</v>
      </c>
      <c r="D52" s="17">
        <v>875.6</v>
      </c>
      <c r="E52" s="17">
        <v>17.739999999999998</v>
      </c>
      <c r="F52" s="17">
        <v>131.1</v>
      </c>
      <c r="G52" s="17"/>
      <c r="H52" s="18"/>
      <c r="I52" s="19"/>
      <c r="J52" s="19"/>
      <c r="K52" s="19"/>
      <c r="L52" s="19"/>
      <c r="M52" s="19"/>
      <c r="N52" s="19"/>
    </row>
    <row r="53" spans="1:14" ht="16.5" thickBot="1" x14ac:dyDescent="0.25">
      <c r="A53" s="15">
        <v>40396</v>
      </c>
      <c r="B53" s="16">
        <v>754</v>
      </c>
      <c r="C53" s="17">
        <v>216</v>
      </c>
      <c r="D53" s="17">
        <v>879</v>
      </c>
      <c r="E53" s="17">
        <v>17.59</v>
      </c>
      <c r="F53" s="17">
        <v>131.54</v>
      </c>
      <c r="G53" s="17"/>
      <c r="H53" s="18"/>
      <c r="I53" s="19"/>
      <c r="J53" s="19"/>
      <c r="K53" s="19"/>
      <c r="L53" s="19"/>
      <c r="M53" s="19"/>
      <c r="N53" s="19"/>
    </row>
    <row r="54" spans="1:14" ht="16.5" thickBot="1" x14ac:dyDescent="0.25">
      <c r="A54" s="15">
        <v>40399</v>
      </c>
      <c r="B54" s="16">
        <v>748.5</v>
      </c>
      <c r="C54" s="17">
        <v>220</v>
      </c>
      <c r="D54" s="17">
        <v>876.9</v>
      </c>
      <c r="E54" s="17">
        <v>18.07</v>
      </c>
      <c r="F54" s="17">
        <v>132.29</v>
      </c>
      <c r="G54" s="17"/>
      <c r="H54" s="18"/>
      <c r="I54" s="19"/>
      <c r="J54" s="19"/>
      <c r="K54" s="19"/>
      <c r="L54" s="19"/>
      <c r="M54" s="19"/>
      <c r="N54" s="19"/>
    </row>
    <row r="55" spans="1:14" ht="16.5" thickBot="1" x14ac:dyDescent="0.25">
      <c r="A55" s="15">
        <v>40400</v>
      </c>
      <c r="B55" s="16">
        <v>738.8</v>
      </c>
      <c r="C55" s="17">
        <v>219</v>
      </c>
      <c r="D55" s="17">
        <v>871</v>
      </c>
      <c r="E55" s="17">
        <v>17.82</v>
      </c>
      <c r="F55" s="17">
        <v>130</v>
      </c>
      <c r="G55" s="17"/>
      <c r="H55" s="18"/>
      <c r="I55" s="19"/>
      <c r="J55" s="19"/>
      <c r="K55" s="19"/>
      <c r="L55" s="19"/>
      <c r="M55" s="19"/>
      <c r="N55" s="19"/>
    </row>
    <row r="56" spans="1:14" ht="16.5" thickBot="1" x14ac:dyDescent="0.25">
      <c r="A56" s="15">
        <v>40401</v>
      </c>
      <c r="B56" s="16">
        <v>725.5</v>
      </c>
      <c r="C56" s="17">
        <v>212</v>
      </c>
      <c r="D56" s="17">
        <v>852.9</v>
      </c>
      <c r="E56" s="17">
        <v>18.29</v>
      </c>
      <c r="F56" s="17">
        <v>128.99</v>
      </c>
      <c r="G56" s="17"/>
      <c r="H56" s="18"/>
      <c r="I56" s="19"/>
      <c r="J56" s="19"/>
      <c r="K56" s="19"/>
      <c r="L56" s="19"/>
      <c r="M56" s="19"/>
      <c r="N56" s="19"/>
    </row>
    <row r="57" spans="1:14" ht="16.5" thickBot="1" x14ac:dyDescent="0.25">
      <c r="A57" s="15">
        <v>40402</v>
      </c>
      <c r="B57" s="16">
        <v>717.1</v>
      </c>
      <c r="C57" s="17">
        <v>212.5</v>
      </c>
      <c r="D57" s="17">
        <v>846.9</v>
      </c>
      <c r="E57" s="17">
        <v>18.149999999999999</v>
      </c>
      <c r="F57" s="17">
        <v>128.35</v>
      </c>
      <c r="G57" s="17"/>
      <c r="H57" s="18"/>
      <c r="I57" s="19"/>
      <c r="J57" s="19"/>
      <c r="K57" s="19"/>
      <c r="L57" s="19"/>
      <c r="M57" s="19"/>
      <c r="N57" s="19"/>
    </row>
    <row r="58" spans="1:14" ht="16.5" thickBot="1" x14ac:dyDescent="0.25">
      <c r="A58" s="15">
        <v>40403</v>
      </c>
      <c r="B58" s="16">
        <v>724.3</v>
      </c>
      <c r="C58" s="17">
        <v>215</v>
      </c>
      <c r="D58" s="17">
        <v>860</v>
      </c>
      <c r="E58" s="17">
        <v>18.12</v>
      </c>
      <c r="F58" s="17">
        <v>128.5</v>
      </c>
      <c r="G58" s="17"/>
      <c r="H58" s="18"/>
      <c r="I58" s="19"/>
      <c r="J58" s="19"/>
      <c r="K58" s="19"/>
      <c r="L58" s="19"/>
      <c r="M58" s="19"/>
      <c r="N58" s="19"/>
    </row>
    <row r="59" spans="1:14" ht="16.5" thickBot="1" x14ac:dyDescent="0.25">
      <c r="A59" s="15">
        <v>40406</v>
      </c>
      <c r="B59" s="16">
        <v>732</v>
      </c>
      <c r="C59" s="17">
        <v>215.8</v>
      </c>
      <c r="D59" s="17">
        <v>864.5</v>
      </c>
      <c r="E59" s="17">
        <v>18.05</v>
      </c>
      <c r="F59" s="17">
        <v>128.80000000000001</v>
      </c>
      <c r="G59" s="17"/>
      <c r="H59" s="18"/>
      <c r="I59" s="19"/>
      <c r="J59" s="19"/>
      <c r="K59" s="19"/>
      <c r="L59" s="19"/>
      <c r="M59" s="19"/>
      <c r="N59" s="19"/>
    </row>
    <row r="60" spans="1:14" ht="16.5" thickBot="1" x14ac:dyDescent="0.25">
      <c r="A60" s="15">
        <v>40407</v>
      </c>
      <c r="B60" s="16">
        <v>756.8</v>
      </c>
      <c r="C60" s="17">
        <v>223</v>
      </c>
      <c r="D60" s="17">
        <v>867</v>
      </c>
      <c r="E60" s="17">
        <v>18.18</v>
      </c>
      <c r="F60" s="17">
        <v>138</v>
      </c>
      <c r="G60" s="17"/>
      <c r="H60" s="18"/>
      <c r="I60" s="19"/>
      <c r="J60" s="19"/>
      <c r="K60" s="19"/>
      <c r="L60" s="19"/>
      <c r="M60" s="19"/>
      <c r="N60" s="19"/>
    </row>
    <row r="61" spans="1:14" ht="16.5" thickBot="1" x14ac:dyDescent="0.25">
      <c r="A61" s="15">
        <v>40408</v>
      </c>
      <c r="B61" s="16">
        <v>744.7</v>
      </c>
      <c r="C61" s="17">
        <v>221</v>
      </c>
      <c r="D61" s="17">
        <v>852</v>
      </c>
      <c r="E61" s="17">
        <v>18.100000000000001</v>
      </c>
      <c r="F61" s="17">
        <v>140.16</v>
      </c>
      <c r="G61" s="17"/>
      <c r="H61" s="18"/>
      <c r="I61" s="19"/>
      <c r="J61" s="19"/>
      <c r="K61" s="19"/>
      <c r="L61" s="19"/>
      <c r="M61" s="19"/>
      <c r="N61" s="19"/>
    </row>
    <row r="62" spans="1:14" ht="16.5" thickBot="1" x14ac:dyDescent="0.25">
      <c r="A62" s="15">
        <v>40409</v>
      </c>
      <c r="B62" s="16">
        <v>741</v>
      </c>
      <c r="C62" s="17">
        <v>228.4</v>
      </c>
      <c r="D62" s="17">
        <v>848</v>
      </c>
      <c r="E62" s="17">
        <v>18.899999999999999</v>
      </c>
      <c r="F62" s="17">
        <v>145.5</v>
      </c>
      <c r="G62" s="17"/>
      <c r="H62" s="18"/>
      <c r="I62" s="19"/>
      <c r="J62" s="19"/>
      <c r="K62" s="19"/>
      <c r="L62" s="19"/>
      <c r="M62" s="19"/>
      <c r="N62" s="19"/>
    </row>
    <row r="63" spans="1:14" ht="16.5" thickBot="1" x14ac:dyDescent="0.25">
      <c r="A63" s="15">
        <v>40410</v>
      </c>
      <c r="B63" s="16">
        <v>729</v>
      </c>
      <c r="C63" s="17">
        <v>223</v>
      </c>
      <c r="D63" s="17">
        <v>836.3</v>
      </c>
      <c r="E63" s="17">
        <v>18.350000000000001</v>
      </c>
      <c r="F63" s="17">
        <v>140.13999999999999</v>
      </c>
      <c r="G63" s="17"/>
      <c r="H63" s="18"/>
      <c r="I63" s="19"/>
      <c r="J63" s="19"/>
      <c r="K63" s="19"/>
      <c r="L63" s="19"/>
      <c r="M63" s="19"/>
      <c r="N63" s="19"/>
    </row>
    <row r="64" spans="1:14" ht="16.5" thickBot="1" x14ac:dyDescent="0.25">
      <c r="A64" s="15">
        <v>40413</v>
      </c>
      <c r="B64" s="16">
        <v>734.5</v>
      </c>
      <c r="C64" s="17">
        <v>225.6</v>
      </c>
      <c r="D64" s="17">
        <v>840</v>
      </c>
      <c r="E64" s="17">
        <v>18.149999999999999</v>
      </c>
      <c r="F64" s="17">
        <v>141.01</v>
      </c>
      <c r="G64" s="17"/>
      <c r="H64" s="18"/>
      <c r="I64" s="19"/>
      <c r="J64" s="19"/>
      <c r="K64" s="19"/>
      <c r="L64" s="19"/>
      <c r="M64" s="19"/>
      <c r="N64" s="19"/>
    </row>
    <row r="65" spans="1:14" ht="16.5" thickBot="1" x14ac:dyDescent="0.25">
      <c r="A65" s="15">
        <v>40414</v>
      </c>
      <c r="B65" s="16">
        <v>714.7</v>
      </c>
      <c r="C65" s="17">
        <v>224.5</v>
      </c>
      <c r="D65" s="17">
        <v>819</v>
      </c>
      <c r="E65" s="17">
        <v>18.02</v>
      </c>
      <c r="F65" s="17">
        <v>138.01</v>
      </c>
      <c r="G65" s="17"/>
      <c r="H65" s="18"/>
      <c r="I65" s="19"/>
      <c r="J65" s="19"/>
      <c r="K65" s="19"/>
      <c r="L65" s="19"/>
      <c r="M65" s="19"/>
      <c r="N65" s="19"/>
    </row>
    <row r="66" spans="1:14" ht="16.5" thickBot="1" x14ac:dyDescent="0.25">
      <c r="A66" s="15">
        <v>40415</v>
      </c>
      <c r="B66" s="16">
        <v>700</v>
      </c>
      <c r="C66" s="17">
        <v>221.2</v>
      </c>
      <c r="D66" s="17">
        <v>820</v>
      </c>
      <c r="E66" s="17">
        <v>18</v>
      </c>
      <c r="F66" s="17">
        <v>137.25</v>
      </c>
      <c r="G66" s="17"/>
      <c r="H66" s="18"/>
      <c r="I66" s="19"/>
      <c r="J66" s="19"/>
      <c r="K66" s="19"/>
      <c r="L66" s="19"/>
      <c r="M66" s="19"/>
      <c r="N66" s="19"/>
    </row>
    <row r="67" spans="1:14" ht="16.5" thickBot="1" x14ac:dyDescent="0.25">
      <c r="A67" s="15">
        <v>40416</v>
      </c>
      <c r="B67" s="16">
        <v>714.1</v>
      </c>
      <c r="C67" s="17">
        <v>223</v>
      </c>
      <c r="D67" s="17">
        <v>827</v>
      </c>
      <c r="E67" s="17">
        <v>18.149999999999999</v>
      </c>
      <c r="F67" s="17">
        <v>137</v>
      </c>
      <c r="G67" s="17"/>
      <c r="H67" s="18"/>
      <c r="I67" s="19"/>
      <c r="J67" s="19"/>
      <c r="K67" s="19"/>
      <c r="L67" s="19"/>
      <c r="M67" s="19"/>
      <c r="N67" s="19"/>
    </row>
    <row r="68" spans="1:14" ht="16.5" thickBot="1" x14ac:dyDescent="0.25">
      <c r="A68" s="15">
        <v>40417</v>
      </c>
      <c r="B68" s="16">
        <v>719.7</v>
      </c>
      <c r="C68" s="17">
        <v>224.8</v>
      </c>
      <c r="D68" s="17">
        <v>826</v>
      </c>
      <c r="E68" s="17">
        <v>18.04</v>
      </c>
      <c r="F68" s="17">
        <v>137.62</v>
      </c>
      <c r="G68" s="17"/>
      <c r="H68" s="18"/>
      <c r="I68" s="19"/>
      <c r="J68" s="19"/>
      <c r="K68" s="19"/>
      <c r="L68" s="19"/>
      <c r="M68" s="19"/>
      <c r="N68" s="19"/>
    </row>
    <row r="69" spans="1:14" ht="16.5" thickBot="1" x14ac:dyDescent="0.25">
      <c r="A69" s="15">
        <v>40420</v>
      </c>
      <c r="B69" s="16">
        <v>719</v>
      </c>
      <c r="C69" s="17">
        <v>225</v>
      </c>
      <c r="D69" s="17">
        <v>830</v>
      </c>
      <c r="E69" s="17">
        <v>17.95</v>
      </c>
      <c r="F69" s="17">
        <v>135</v>
      </c>
      <c r="G69" s="17"/>
      <c r="H69" s="18"/>
      <c r="I69" s="19"/>
      <c r="J69" s="19"/>
      <c r="K69" s="19"/>
      <c r="L69" s="19"/>
      <c r="M69" s="19"/>
      <c r="N69" s="19"/>
    </row>
    <row r="70" spans="1:14" ht="16.5" thickBot="1" x14ac:dyDescent="0.25">
      <c r="A70" s="15">
        <v>40421</v>
      </c>
      <c r="B70" s="16">
        <v>712.2</v>
      </c>
      <c r="C70" s="17">
        <v>224.2</v>
      </c>
      <c r="D70" s="17">
        <v>819</v>
      </c>
      <c r="E70" s="17">
        <v>17.72</v>
      </c>
      <c r="F70" s="17">
        <v>138</v>
      </c>
      <c r="G70" s="17"/>
      <c r="H70" s="18"/>
      <c r="I70" s="19"/>
      <c r="J70" s="19"/>
      <c r="K70" s="19"/>
      <c r="L70" s="19"/>
      <c r="M70" s="19"/>
      <c r="N70" s="19"/>
    </row>
    <row r="71" spans="1:14" ht="16.5" thickBot="1" x14ac:dyDescent="0.25">
      <c r="A71" s="15">
        <v>40422</v>
      </c>
      <c r="B71" s="16">
        <v>729</v>
      </c>
      <c r="C71" s="17">
        <v>224.6</v>
      </c>
      <c r="D71" s="17">
        <v>818</v>
      </c>
      <c r="E71" s="17">
        <v>17.75</v>
      </c>
      <c r="F71" s="17">
        <v>157.44999999999999</v>
      </c>
      <c r="G71" s="17"/>
      <c r="H71" s="18"/>
      <c r="I71" s="19"/>
      <c r="J71" s="19"/>
      <c r="K71" s="19"/>
      <c r="L71" s="19"/>
      <c r="M71" s="19"/>
      <c r="N71" s="19"/>
    </row>
    <row r="72" spans="1:14" ht="16.5" thickBot="1" x14ac:dyDescent="0.25">
      <c r="A72" s="15">
        <v>40423</v>
      </c>
      <c r="B72" s="16">
        <v>745</v>
      </c>
      <c r="C72" s="17">
        <v>226.8</v>
      </c>
      <c r="D72" s="17">
        <v>834</v>
      </c>
      <c r="E72" s="17">
        <v>17.88</v>
      </c>
      <c r="F72" s="17">
        <v>166.99</v>
      </c>
      <c r="G72" s="17"/>
      <c r="H72" s="18"/>
      <c r="I72" s="19"/>
      <c r="J72" s="19"/>
      <c r="K72" s="19"/>
      <c r="L72" s="19"/>
      <c r="M72" s="19"/>
      <c r="N72" s="19"/>
    </row>
    <row r="73" spans="1:14" ht="16.5" thickBot="1" x14ac:dyDescent="0.25">
      <c r="A73" s="15">
        <v>40424</v>
      </c>
      <c r="B73" s="16">
        <v>740</v>
      </c>
      <c r="C73" s="17">
        <v>227</v>
      </c>
      <c r="D73" s="17">
        <v>832</v>
      </c>
      <c r="E73" s="17">
        <v>17.88</v>
      </c>
      <c r="F73" s="17">
        <v>168.76</v>
      </c>
      <c r="G73" s="17"/>
      <c r="H73" s="18"/>
      <c r="I73" s="19"/>
      <c r="J73" s="19"/>
      <c r="K73" s="19"/>
      <c r="L73" s="19"/>
      <c r="M73" s="19"/>
      <c r="N73" s="19"/>
    </row>
    <row r="74" spans="1:14" ht="16.5" thickBot="1" x14ac:dyDescent="0.25">
      <c r="A74" s="15">
        <v>40427</v>
      </c>
      <c r="B74" s="16">
        <v>738</v>
      </c>
      <c r="C74" s="17">
        <v>226</v>
      </c>
      <c r="D74" s="17">
        <v>834.5</v>
      </c>
      <c r="E74" s="17">
        <v>17.88</v>
      </c>
      <c r="F74" s="17">
        <v>180.55</v>
      </c>
      <c r="G74" s="17"/>
      <c r="H74" s="18"/>
      <c r="I74" s="19"/>
      <c r="J74" s="19"/>
      <c r="K74" s="19"/>
      <c r="L74" s="19"/>
      <c r="M74" s="19"/>
      <c r="N74" s="19"/>
    </row>
    <row r="75" spans="1:14" ht="16.5" thickBot="1" x14ac:dyDescent="0.25">
      <c r="A75" s="15">
        <v>40428</v>
      </c>
      <c r="B75" s="16">
        <v>723.9</v>
      </c>
      <c r="C75" s="17">
        <v>225.1</v>
      </c>
      <c r="D75" s="17">
        <v>828</v>
      </c>
      <c r="E75" s="17">
        <v>18.04</v>
      </c>
      <c r="F75" s="17">
        <v>195</v>
      </c>
      <c r="G75" s="17"/>
      <c r="H75" s="18"/>
      <c r="I75" s="19"/>
      <c r="J75" s="19"/>
      <c r="K75" s="19"/>
      <c r="L75" s="19"/>
      <c r="M75" s="19"/>
      <c r="N75" s="19"/>
    </row>
    <row r="76" spans="1:14" ht="16.5" thickBot="1" x14ac:dyDescent="0.25">
      <c r="A76" s="15">
        <v>40429</v>
      </c>
      <c r="B76" s="16">
        <v>716.5</v>
      </c>
      <c r="C76" s="17">
        <v>225</v>
      </c>
      <c r="D76" s="17">
        <v>822.5</v>
      </c>
      <c r="E76" s="17">
        <v>17.989999999999998</v>
      </c>
      <c r="F76" s="17">
        <v>194</v>
      </c>
      <c r="G76" s="17"/>
      <c r="H76" s="18"/>
      <c r="I76" s="19"/>
      <c r="J76" s="19"/>
      <c r="K76" s="19"/>
      <c r="L76" s="19"/>
      <c r="M76" s="19"/>
      <c r="N76" s="19"/>
    </row>
    <row r="77" spans="1:14" ht="16.5" thickBot="1" x14ac:dyDescent="0.25">
      <c r="A77" s="15">
        <v>40430</v>
      </c>
      <c r="B77" s="16">
        <v>728.9</v>
      </c>
      <c r="C77" s="17">
        <v>225.8</v>
      </c>
      <c r="D77" s="17">
        <v>829</v>
      </c>
      <c r="E77" s="17">
        <v>17.68</v>
      </c>
      <c r="F77" s="17">
        <v>182.55</v>
      </c>
      <c r="G77" s="17"/>
      <c r="H77" s="18"/>
      <c r="I77" s="19"/>
      <c r="J77" s="19"/>
      <c r="K77" s="19"/>
      <c r="L77" s="19"/>
      <c r="M77" s="19"/>
      <c r="N77" s="19"/>
    </row>
    <row r="78" spans="1:14" ht="16.5" thickBot="1" x14ac:dyDescent="0.25">
      <c r="A78" s="15">
        <v>40431</v>
      </c>
      <c r="B78" s="16">
        <v>719.2</v>
      </c>
      <c r="C78" s="17">
        <v>225</v>
      </c>
      <c r="D78" s="17">
        <v>820.9</v>
      </c>
      <c r="E78" s="17">
        <v>17.61</v>
      </c>
      <c r="F78" s="17">
        <v>186.26</v>
      </c>
      <c r="G78" s="17"/>
      <c r="H78" s="18"/>
      <c r="I78" s="19"/>
      <c r="J78" s="19"/>
      <c r="K78" s="19"/>
      <c r="L78" s="19"/>
      <c r="M78" s="19"/>
      <c r="N78" s="19"/>
    </row>
    <row r="79" spans="1:14" ht="16.5" thickBot="1" x14ac:dyDescent="0.25">
      <c r="A79" s="15">
        <v>40434</v>
      </c>
      <c r="B79" s="16">
        <v>731</v>
      </c>
      <c r="C79" s="17">
        <v>224.9</v>
      </c>
      <c r="D79" s="17">
        <v>824</v>
      </c>
      <c r="E79" s="17">
        <v>17.920000000000002</v>
      </c>
      <c r="F79" s="17">
        <v>192.16</v>
      </c>
      <c r="G79" s="17"/>
      <c r="H79" s="18"/>
      <c r="I79" s="19"/>
      <c r="J79" s="19"/>
      <c r="K79" s="19"/>
      <c r="L79" s="19"/>
      <c r="M79" s="19"/>
      <c r="N79" s="19"/>
    </row>
    <row r="80" spans="1:14" ht="16.5" thickBot="1" x14ac:dyDescent="0.25">
      <c r="A80" s="15">
        <v>40435</v>
      </c>
      <c r="B80" s="16">
        <v>723</v>
      </c>
      <c r="C80" s="17">
        <v>225.9</v>
      </c>
      <c r="D80" s="17">
        <v>827.6</v>
      </c>
      <c r="E80" s="17">
        <v>17.89</v>
      </c>
      <c r="F80" s="17">
        <v>187.5</v>
      </c>
      <c r="G80" s="17"/>
      <c r="H80" s="18"/>
      <c r="I80" s="19"/>
      <c r="J80" s="19"/>
      <c r="K80" s="19"/>
      <c r="L80" s="19"/>
      <c r="M80" s="19"/>
      <c r="N80" s="19"/>
    </row>
    <row r="81" spans="1:14" ht="16.5" thickBot="1" x14ac:dyDescent="0.25">
      <c r="A81" s="15">
        <v>40436</v>
      </c>
      <c r="B81" s="16">
        <v>715.9</v>
      </c>
      <c r="C81" s="17">
        <v>224.5</v>
      </c>
      <c r="D81" s="17">
        <v>830</v>
      </c>
      <c r="E81" s="17">
        <v>17.64</v>
      </c>
      <c r="F81" s="17">
        <v>178.46</v>
      </c>
      <c r="G81" s="17"/>
      <c r="H81" s="18"/>
      <c r="I81" s="19"/>
      <c r="J81" s="19"/>
      <c r="K81" s="19"/>
      <c r="L81" s="19"/>
      <c r="M81" s="19"/>
      <c r="N81" s="19"/>
    </row>
    <row r="82" spans="1:14" ht="16.5" thickBot="1" x14ac:dyDescent="0.25">
      <c r="A82" s="15">
        <v>40437</v>
      </c>
      <c r="B82" s="16">
        <v>714.5</v>
      </c>
      <c r="C82" s="17">
        <v>218.5</v>
      </c>
      <c r="D82" s="17">
        <v>840</v>
      </c>
      <c r="E82" s="17">
        <v>17.670000000000002</v>
      </c>
      <c r="F82" s="17">
        <v>182.75</v>
      </c>
      <c r="G82" s="17"/>
      <c r="H82" s="18"/>
      <c r="I82" s="19"/>
      <c r="J82" s="19"/>
      <c r="K82" s="19"/>
      <c r="L82" s="19"/>
      <c r="M82" s="19"/>
      <c r="N82" s="19"/>
    </row>
    <row r="83" spans="1:14" ht="16.5" thickBot="1" x14ac:dyDescent="0.25">
      <c r="A83" s="15">
        <v>40438</v>
      </c>
      <c r="B83" s="16">
        <v>702.6</v>
      </c>
      <c r="C83" s="17">
        <v>217.5</v>
      </c>
      <c r="D83" s="17">
        <v>835</v>
      </c>
      <c r="E83" s="17">
        <v>17.420000000000002</v>
      </c>
      <c r="F83" s="17">
        <v>184.48</v>
      </c>
      <c r="G83" s="17"/>
      <c r="H83" s="18"/>
      <c r="I83" s="19"/>
      <c r="J83" s="19"/>
      <c r="K83" s="19"/>
      <c r="L83" s="19"/>
      <c r="M83" s="19"/>
      <c r="N83" s="19"/>
    </row>
    <row r="84" spans="1:14" ht="16.5" thickBot="1" x14ac:dyDescent="0.25">
      <c r="A84" s="15">
        <v>40441</v>
      </c>
      <c r="B84" s="16">
        <v>707</v>
      </c>
      <c r="C84" s="17">
        <v>218</v>
      </c>
      <c r="D84" s="17">
        <v>848</v>
      </c>
      <c r="E84" s="17">
        <v>17.59</v>
      </c>
      <c r="F84" s="17">
        <v>179.01</v>
      </c>
      <c r="G84" s="17"/>
      <c r="H84" s="20"/>
      <c r="I84" s="19"/>
      <c r="J84" s="19"/>
      <c r="K84" s="19"/>
      <c r="L84" s="19"/>
      <c r="M84" s="19"/>
      <c r="N84" s="19"/>
    </row>
    <row r="85" spans="1:14" ht="16.5" thickBot="1" x14ac:dyDescent="0.25">
      <c r="A85" s="15">
        <v>40442</v>
      </c>
      <c r="B85" s="16">
        <v>718.1</v>
      </c>
      <c r="C85" s="17">
        <v>213</v>
      </c>
      <c r="D85" s="17">
        <v>835</v>
      </c>
      <c r="E85" s="17">
        <v>17.53</v>
      </c>
      <c r="F85" s="17">
        <v>181.81</v>
      </c>
      <c r="G85" s="17"/>
      <c r="H85" s="20"/>
      <c r="I85" s="19"/>
      <c r="J85" s="19"/>
      <c r="K85" s="19"/>
      <c r="L85" s="19"/>
      <c r="M85" s="19"/>
      <c r="N85" s="19"/>
    </row>
    <row r="86" spans="1:14" ht="16.5" thickBot="1" x14ac:dyDescent="0.25">
      <c r="A86" s="15">
        <v>40443</v>
      </c>
      <c r="B86" s="16">
        <v>713</v>
      </c>
      <c r="C86" s="17">
        <v>208</v>
      </c>
      <c r="D86" s="17">
        <v>825</v>
      </c>
      <c r="E86" s="17">
        <v>17.53</v>
      </c>
      <c r="F86" s="17">
        <v>180.86</v>
      </c>
      <c r="G86" s="17"/>
      <c r="H86" s="20"/>
      <c r="I86" s="19"/>
      <c r="J86" s="19"/>
      <c r="K86" s="19"/>
      <c r="L86" s="19"/>
      <c r="M86" s="19"/>
      <c r="N86" s="19"/>
    </row>
    <row r="87" spans="1:14" ht="16.5" thickBot="1" x14ac:dyDescent="0.25">
      <c r="A87" s="15">
        <v>40444</v>
      </c>
      <c r="B87" s="16">
        <v>711</v>
      </c>
      <c r="C87" s="17">
        <v>214.3</v>
      </c>
      <c r="D87" s="17">
        <v>825</v>
      </c>
      <c r="E87" s="17">
        <v>17.45</v>
      </c>
      <c r="F87" s="17">
        <v>182.05</v>
      </c>
      <c r="G87" s="17"/>
      <c r="H87" s="20"/>
      <c r="I87" s="19"/>
      <c r="J87" s="19"/>
      <c r="K87" s="19"/>
      <c r="L87" s="19"/>
      <c r="M87" s="19"/>
      <c r="N87" s="19"/>
    </row>
    <row r="88" spans="1:14" ht="16.5" thickBot="1" x14ac:dyDescent="0.25">
      <c r="A88" s="15">
        <v>40445</v>
      </c>
      <c r="B88" s="16">
        <v>723.9</v>
      </c>
      <c r="C88" s="17">
        <v>212</v>
      </c>
      <c r="D88" s="17">
        <v>822.9</v>
      </c>
      <c r="E88" s="17">
        <v>17.54</v>
      </c>
      <c r="F88" s="17">
        <v>189.02</v>
      </c>
      <c r="G88" s="17"/>
      <c r="H88" s="20"/>
      <c r="I88" s="19"/>
      <c r="J88" s="19"/>
      <c r="K88" s="19"/>
      <c r="L88" s="19"/>
      <c r="M88" s="19"/>
      <c r="N88" s="19"/>
    </row>
    <row r="89" spans="1:14" ht="16.5" thickBot="1" x14ac:dyDescent="0.25">
      <c r="A89" s="15">
        <v>40448</v>
      </c>
      <c r="B89" s="16">
        <v>720.5</v>
      </c>
      <c r="C89" s="17">
        <v>212</v>
      </c>
      <c r="D89" s="17">
        <v>819</v>
      </c>
      <c r="E89" s="17">
        <v>17.54</v>
      </c>
      <c r="F89" s="17">
        <v>198</v>
      </c>
      <c r="G89" s="17"/>
      <c r="H89" s="20"/>
      <c r="I89" s="19"/>
      <c r="J89" s="19"/>
      <c r="K89" s="19"/>
      <c r="L89" s="19"/>
      <c r="M89" s="19"/>
      <c r="N89" s="19"/>
    </row>
    <row r="90" spans="1:14" ht="16.5" thickBot="1" x14ac:dyDescent="0.25">
      <c r="A90" s="15">
        <v>40450</v>
      </c>
      <c r="B90" s="16">
        <v>714.9</v>
      </c>
      <c r="C90" s="17">
        <v>208.6</v>
      </c>
      <c r="D90" s="17">
        <v>800</v>
      </c>
      <c r="E90" s="17">
        <v>17.649999999999999</v>
      </c>
      <c r="F90" s="17">
        <v>193</v>
      </c>
      <c r="G90" s="17"/>
      <c r="H90" s="20"/>
      <c r="I90" s="19"/>
      <c r="J90" s="19"/>
      <c r="K90" s="19"/>
      <c r="L90" s="19"/>
      <c r="M90" s="19"/>
      <c r="N90" s="19"/>
    </row>
    <row r="91" spans="1:14" ht="16.5" thickBot="1" x14ac:dyDescent="0.25">
      <c r="A91" s="15">
        <v>40451</v>
      </c>
      <c r="B91" s="16">
        <v>726.9</v>
      </c>
      <c r="C91" s="17">
        <v>209</v>
      </c>
      <c r="D91" s="17">
        <v>808</v>
      </c>
      <c r="E91" s="17">
        <v>17.649999999999999</v>
      </c>
      <c r="F91" s="17">
        <v>190.06</v>
      </c>
      <c r="G91" s="17"/>
      <c r="H91" s="20"/>
      <c r="I91" s="19"/>
      <c r="J91" s="19"/>
      <c r="K91" s="19"/>
      <c r="L91" s="19"/>
      <c r="M91" s="19"/>
      <c r="N91" s="19"/>
    </row>
    <row r="92" spans="1:14" ht="16.5" thickBot="1" x14ac:dyDescent="0.25">
      <c r="A92" s="15">
        <v>40452</v>
      </c>
      <c r="B92" s="16">
        <v>718.5</v>
      </c>
      <c r="C92" s="17">
        <v>207</v>
      </c>
      <c r="D92" s="17">
        <v>815</v>
      </c>
      <c r="E92" s="17">
        <v>17.57</v>
      </c>
      <c r="F92" s="17">
        <v>189.2</v>
      </c>
      <c r="G92" s="17"/>
      <c r="H92" s="20"/>
      <c r="I92" s="19"/>
      <c r="J92" s="19"/>
      <c r="K92" s="19"/>
      <c r="L92" s="19"/>
      <c r="M92" s="19"/>
      <c r="N92" s="19"/>
    </row>
    <row r="93" spans="1:14" ht="16.5" thickBot="1" x14ac:dyDescent="0.25">
      <c r="A93" s="15">
        <v>40455</v>
      </c>
      <c r="B93" s="16">
        <v>723</v>
      </c>
      <c r="C93" s="17">
        <v>205</v>
      </c>
      <c r="D93" s="17">
        <v>811</v>
      </c>
      <c r="E93" s="17">
        <v>17.47</v>
      </c>
      <c r="F93" s="17">
        <v>185.2</v>
      </c>
      <c r="G93" s="17"/>
      <c r="H93" s="20"/>
      <c r="I93" s="19"/>
      <c r="J93" s="19"/>
      <c r="K93" s="19"/>
      <c r="L93" s="19"/>
      <c r="M93" s="19"/>
      <c r="N93" s="19"/>
    </row>
    <row r="94" spans="1:14" x14ac:dyDescent="0.2">
      <c r="A94" s="10"/>
      <c r="B94" s="10"/>
      <c r="C94" s="10"/>
      <c r="D94" s="10"/>
      <c r="E94" s="10"/>
      <c r="F94" s="10"/>
      <c r="G94" s="10"/>
      <c r="H94" s="20" t="s">
        <v>11</v>
      </c>
      <c r="I94" s="21"/>
      <c r="J94" s="21"/>
      <c r="K94" s="21"/>
      <c r="L94" s="21"/>
      <c r="M94" s="21"/>
      <c r="N94" s="21"/>
    </row>
    <row r="95" spans="1:14" x14ac:dyDescent="0.2">
      <c r="A95" s="10"/>
      <c r="B95" s="10"/>
      <c r="C95" s="10"/>
      <c r="D95" s="10"/>
      <c r="E95" s="10"/>
      <c r="F95" s="10"/>
      <c r="G95" s="10"/>
      <c r="H95" s="20"/>
      <c r="I95" s="20"/>
      <c r="J95" s="20"/>
      <c r="K95" s="20"/>
      <c r="L95" s="20"/>
      <c r="M95" s="20"/>
      <c r="N95" s="22"/>
    </row>
    <row r="96" spans="1:14" x14ac:dyDescent="0.2">
      <c r="A96" s="10"/>
      <c r="B96" s="10"/>
      <c r="C96" s="10"/>
      <c r="D96" s="10"/>
      <c r="E96" s="10"/>
      <c r="F96" s="10"/>
      <c r="G96" s="10"/>
      <c r="H96" s="20"/>
      <c r="I96" s="20"/>
      <c r="J96" s="20"/>
      <c r="K96" s="20"/>
      <c r="L96" s="20"/>
      <c r="M96" s="20"/>
      <c r="N96" s="22"/>
    </row>
    <row r="97" spans="1:14" x14ac:dyDescent="0.2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</row>
    <row r="98" spans="1:14" ht="16.5" thickBot="1" x14ac:dyDescent="0.3">
      <c r="B98" s="24" t="s">
        <v>12</v>
      </c>
      <c r="H98" s="10"/>
      <c r="I98" s="10"/>
      <c r="J98" s="10"/>
      <c r="K98" s="10"/>
      <c r="L98" s="10"/>
      <c r="M98" s="10"/>
      <c r="N98" s="10"/>
    </row>
    <row r="99" spans="1:14" ht="16.5" thickBot="1" x14ac:dyDescent="0.3">
      <c r="A99" s="25"/>
      <c r="B99" s="13" t="s">
        <v>2</v>
      </c>
      <c r="C99" s="13" t="s">
        <v>37</v>
      </c>
      <c r="D99" s="13" t="s">
        <v>3</v>
      </c>
      <c r="E99" s="13" t="s">
        <v>4</v>
      </c>
      <c r="F99" s="14" t="s">
        <v>5</v>
      </c>
      <c r="G99" s="14" t="s">
        <v>10</v>
      </c>
      <c r="H99" s="10"/>
      <c r="I99" s="10"/>
      <c r="J99" s="10"/>
      <c r="K99" s="10"/>
      <c r="L99" s="10"/>
      <c r="M99" s="10"/>
      <c r="N99" s="10"/>
    </row>
    <row r="100" spans="1:14" ht="16.5" thickBot="1" x14ac:dyDescent="0.3">
      <c r="A100" s="13" t="s">
        <v>2</v>
      </c>
      <c r="B100" s="19"/>
      <c r="C100" s="19"/>
      <c r="D100" s="19"/>
      <c r="E100" s="19"/>
      <c r="F100" s="19"/>
      <c r="G100" s="26"/>
      <c r="H100" s="10"/>
      <c r="I100" s="10"/>
      <c r="J100" s="10"/>
      <c r="K100" s="10"/>
      <c r="L100" s="10"/>
      <c r="M100" s="10"/>
      <c r="N100" s="10"/>
    </row>
    <row r="101" spans="1:14" ht="16.5" thickBot="1" x14ac:dyDescent="0.3">
      <c r="A101" s="13" t="s">
        <v>37</v>
      </c>
      <c r="B101" s="19"/>
      <c r="C101" s="19"/>
      <c r="D101" s="19"/>
      <c r="E101" s="19"/>
      <c r="F101" s="19"/>
      <c r="G101" s="26"/>
      <c r="H101" s="10"/>
      <c r="I101" s="10"/>
      <c r="J101" s="10"/>
      <c r="K101" s="10"/>
      <c r="L101" s="10"/>
      <c r="M101" s="10"/>
      <c r="N101" s="10"/>
    </row>
    <row r="102" spans="1:14" ht="16.5" thickBot="1" x14ac:dyDescent="0.3">
      <c r="A102" s="13" t="s">
        <v>3</v>
      </c>
      <c r="B102" s="19"/>
      <c r="C102" s="19"/>
      <c r="D102" s="19"/>
      <c r="E102" s="19"/>
      <c r="F102" s="19"/>
      <c r="G102" s="26"/>
      <c r="H102" s="10"/>
      <c r="I102" s="10"/>
      <c r="J102" s="10"/>
      <c r="K102" s="10"/>
      <c r="L102" s="10"/>
      <c r="M102" s="10"/>
      <c r="N102" s="10"/>
    </row>
    <row r="103" spans="1:14" ht="16.5" thickBot="1" x14ac:dyDescent="0.3">
      <c r="A103" s="13" t="s">
        <v>4</v>
      </c>
      <c r="B103" s="19"/>
      <c r="C103" s="19"/>
      <c r="D103" s="19"/>
      <c r="E103" s="19"/>
      <c r="F103" s="19"/>
      <c r="G103" s="26"/>
      <c r="H103" s="10"/>
      <c r="I103" s="10"/>
      <c r="J103" s="10"/>
      <c r="K103" s="10"/>
      <c r="L103" s="10"/>
      <c r="M103" s="10"/>
      <c r="N103" s="10"/>
    </row>
    <row r="104" spans="1:14" ht="16.5" thickBot="1" x14ac:dyDescent="0.3">
      <c r="A104" s="14" t="s">
        <v>5</v>
      </c>
      <c r="B104" s="19"/>
      <c r="C104" s="19"/>
      <c r="D104" s="19"/>
      <c r="E104" s="19"/>
      <c r="F104" s="19"/>
      <c r="G104" s="26"/>
      <c r="H104" s="10"/>
      <c r="I104" s="10"/>
      <c r="J104" s="10"/>
      <c r="K104" s="10"/>
      <c r="L104" s="10"/>
      <c r="M104" s="10"/>
      <c r="N104" s="10"/>
    </row>
    <row r="105" spans="1:14" ht="16.5" thickBot="1" x14ac:dyDescent="0.3">
      <c r="A105" s="14" t="s">
        <v>10</v>
      </c>
      <c r="B105" s="27"/>
      <c r="C105" s="27"/>
      <c r="D105" s="27"/>
      <c r="E105" s="27"/>
      <c r="F105" s="27"/>
      <c r="G105" s="26"/>
      <c r="H105" s="10"/>
      <c r="I105" s="10"/>
      <c r="J105" s="10"/>
      <c r="K105" s="10"/>
      <c r="L105" s="10"/>
      <c r="M105" s="10"/>
      <c r="N105" s="10"/>
    </row>
    <row r="106" spans="1:14" x14ac:dyDescent="0.2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</row>
  </sheetData>
  <mergeCells count="1">
    <mergeCell ref="B2:G2"/>
  </mergeCells>
  <hyperlinks>
    <hyperlink ref="A4" r:id="rId1" tooltip="Historie kurzu " display="http://www.akcie.cz/kurzy-cz/historie/55790-/LTC=1274918400"/>
    <hyperlink ref="A5" r:id="rId2" tooltip="Historie kurzu " display="http://www.akcie.cz/kurzy-cz/historie/55790-/LTC=1275004800"/>
    <hyperlink ref="A6" r:id="rId3" tooltip="Historie kurzu " display="http://www.akcie.cz/kurzy-cz/historie/55790-/LTC=1275264000"/>
    <hyperlink ref="A7" r:id="rId4" tooltip="Historie kurzu " display="http://www.akcie.cz/kurzy-cz/historie/55790-/LTC=1275350400"/>
    <hyperlink ref="A8" r:id="rId5" tooltip="Historie kurzu " display="http://www.akcie.cz/kurzy-cz/historie/55790-/LTC=1275436800"/>
    <hyperlink ref="A9" r:id="rId6" tooltip="Historie kurzu " display="http://www.akcie.cz/kurzy-cz/historie/55790-/LTC=1275523200"/>
    <hyperlink ref="A10" r:id="rId7" tooltip="Historie kurzu " display="http://www.akcie.cz/kurzy-cz/historie/55790-/LTC=1275609600"/>
    <hyperlink ref="A11" r:id="rId8" tooltip="Historie kurzu " display="http://www.akcie.cz/kurzy-cz/historie/55790-/LTC=1275868800"/>
    <hyperlink ref="A12" r:id="rId9" tooltip="Historie kurzu " display="http://www.akcie.cz/kurzy-cz/historie/55790-/LTC=1275955200"/>
    <hyperlink ref="A13" r:id="rId10" tooltip="Historie kurzu " display="http://www.akcie.cz/kurzy-cz/historie/55790-/LTC=1276041600"/>
    <hyperlink ref="A14" r:id="rId11" tooltip="Historie kurzu " display="http://www.akcie.cz/kurzy-cz/historie/55790-/LTC=1276128000"/>
    <hyperlink ref="A15" r:id="rId12" tooltip="Historie kurzu " display="http://www.akcie.cz/kurzy-cz/historie/55790-/LTC=1276214400"/>
    <hyperlink ref="A16" r:id="rId13" tooltip="Historie kurzu " display="http://www.akcie.cz/kurzy-cz/historie/55790-/LTC=1276473600"/>
    <hyperlink ref="A17" r:id="rId14" tooltip="Historie kurzu " display="http://www.akcie.cz/kurzy-cz/historie/55790-/LTC=1276560000"/>
    <hyperlink ref="A18" r:id="rId15" tooltip="Historie kurzu " display="http://www.akcie.cz/kurzy-cz/historie/55790-/LTC=1276646400"/>
    <hyperlink ref="A19" r:id="rId16" tooltip="Historie kurzu " display="http://www.akcie.cz/kurzy-cz/historie/55790-/LTC=1276732800"/>
    <hyperlink ref="A20" r:id="rId17" tooltip="Historie kurzu " display="http://www.akcie.cz/kurzy-cz/historie/55790-/LTC=1276819200"/>
    <hyperlink ref="A21" r:id="rId18" tooltip="Historie kurzu " display="http://www.akcie.cz/kurzy-cz/historie/55790-/LTC=1277078400"/>
    <hyperlink ref="A22" r:id="rId19" tooltip="Historie kurzu " display="http://www.akcie.cz/kurzy-cz/historie/55790-/LTC=1277164800"/>
    <hyperlink ref="A23" r:id="rId20" tooltip="Historie kurzu " display="http://www.akcie.cz/kurzy-cz/historie/55790-/LTC=1277251200"/>
    <hyperlink ref="A24" r:id="rId21" tooltip="Historie kurzu " display="http://www.akcie.cz/kurzy-cz/historie/55790-/LTC=1277337600"/>
    <hyperlink ref="A25" r:id="rId22" tooltip="Historie kurzu " display="http://www.akcie.cz/kurzy-cz/historie/55790-/LTC=1277424000"/>
    <hyperlink ref="A26" r:id="rId23" tooltip="Historie kurzu " display="http://www.akcie.cz/kurzy-cz/historie/55790-/LTC=1277683200"/>
    <hyperlink ref="A27" r:id="rId24" tooltip="Historie kurzu " display="http://www.akcie.cz/kurzy-cz/historie/55790-/LTC=1277769600"/>
    <hyperlink ref="A28" r:id="rId25" tooltip="Historie kurzu " display="http://www.akcie.cz/kurzy-cz/historie/55790-/LTC=1277856000"/>
    <hyperlink ref="A29" r:id="rId26" tooltip="Historie kurzu " display="http://www.akcie.cz/kurzy-cz/historie/55790-/LTC=1277942400"/>
    <hyperlink ref="A30" r:id="rId27" tooltip="Historie kurzu " display="http://www.akcie.cz/kurzy-cz/historie/55790-/LTC=1278028800"/>
    <hyperlink ref="A31" r:id="rId28" tooltip="Historie kurzu " display="http://www.akcie.cz/kurzy-cz/historie/55790-/LTC=1278460800"/>
    <hyperlink ref="A32" r:id="rId29" tooltip="Historie kurzu " display="http://www.akcie.cz/kurzy-cz/historie/55790-/LTC=1278547200"/>
    <hyperlink ref="A33" r:id="rId30" tooltip="Historie kurzu " display="http://www.akcie.cz/kurzy-cz/historie/55790-/LTC=1278633600"/>
    <hyperlink ref="A34" r:id="rId31" tooltip="Historie kurzu " display="http://www.akcie.cz/kurzy-cz/historie/55790-/LTC=1278892800"/>
    <hyperlink ref="A35" r:id="rId32" tooltip="Historie kurzu " display="http://www.akcie.cz/kurzy-cz/historie/55790-/LTC=1278979200"/>
    <hyperlink ref="A36" r:id="rId33" tooltip="Historie kurzu " display="http://www.akcie.cz/kurzy-cz/historie/55790-/LTC=1279065600"/>
    <hyperlink ref="A37" r:id="rId34" tooltip="Historie kurzu " display="http://www.akcie.cz/kurzy-cz/historie/55790-/LTC=1279152000"/>
    <hyperlink ref="A38" r:id="rId35" tooltip="Historie kurzu " display="http://www.akcie.cz/kurzy-cz/historie/55790-/LTC=1279238400"/>
    <hyperlink ref="A39" r:id="rId36" tooltip="Historie kurzu " display="http://www.akcie.cz/kurzy-cz/historie/55790-/LTC=1279497600"/>
    <hyperlink ref="A40" r:id="rId37" tooltip="Historie kurzu " display="http://www.akcie.cz/kurzy-cz/historie/55790-/LTC=1279584000"/>
    <hyperlink ref="A41" r:id="rId38" tooltip="Historie kurzu " display="http://www.akcie.cz/kurzy-cz/historie/55790-/LTC=1279670400"/>
    <hyperlink ref="A42" r:id="rId39" tooltip="Historie kurzu " display="http://www.akcie.cz/kurzy-cz/historie/55790-/LTC=1279756800"/>
    <hyperlink ref="A43" r:id="rId40" tooltip="Historie kurzu " display="http://www.akcie.cz/kurzy-cz/historie/55790-/LTC=1279843200"/>
    <hyperlink ref="A44" r:id="rId41" tooltip="Historie kurzu " display="http://www.akcie.cz/kurzy-cz/historie/55790-/LTC=1280102400"/>
    <hyperlink ref="A45" r:id="rId42" tooltip="Historie kurzu " display="http://www.akcie.cz/kurzy-cz/historie/55790-/LTC=1280188800"/>
    <hyperlink ref="A46" r:id="rId43" tooltip="Historie kurzu " display="http://www.akcie.cz/kurzy-cz/historie/55790-/LTC=1280275200"/>
    <hyperlink ref="A47" r:id="rId44" tooltip="Historie kurzu " display="http://www.akcie.cz/kurzy-cz/historie/55790-/LTC=1280361600"/>
    <hyperlink ref="A48" r:id="rId45" tooltip="Historie kurzu " display="http://www.akcie.cz/kurzy-cz/historie/55790-/LTC=1280448000"/>
    <hyperlink ref="A49" r:id="rId46" tooltip="Historie kurzu " display="http://www.akcie.cz/kurzy-cz/historie/55790-/LTC=1280707200"/>
    <hyperlink ref="A50" r:id="rId47" tooltip="Historie kurzu " display="http://www.akcie.cz/kurzy-cz/historie/55790-/LTC=1280793600"/>
    <hyperlink ref="A51" r:id="rId48" tooltip="Historie kurzu " display="http://www.akcie.cz/kurzy-cz/historie/55790-/LTC=1280880000"/>
    <hyperlink ref="A52" r:id="rId49" tooltip="Historie kurzu " display="http://www.akcie.cz/kurzy-cz/historie/55790-/LTC=1280966400"/>
    <hyperlink ref="A53" r:id="rId50" tooltip="Historie kurzu " display="http://www.akcie.cz/kurzy-cz/historie/55790-/LTC=1281052800"/>
    <hyperlink ref="A54" r:id="rId51" tooltip="Historie kurzu " display="http://www.akcie.cz/kurzy-cz/historie/55790-/LTC=1281312000"/>
    <hyperlink ref="A55" r:id="rId52" tooltip="Historie kurzu " display="http://www.akcie.cz/kurzy-cz/historie/55790-/LTC=1281398400"/>
    <hyperlink ref="A56" r:id="rId53" tooltip="Historie kurzu " display="http://www.akcie.cz/kurzy-cz/historie/55790-/LTC=1281484800"/>
    <hyperlink ref="A57" r:id="rId54" tooltip="Historie kurzu " display="http://www.akcie.cz/kurzy-cz/historie/55790-/LTC=1281571200"/>
    <hyperlink ref="A58" r:id="rId55" tooltip="Historie kurzu " display="http://www.akcie.cz/kurzy-cz/historie/55790-/LTC=1281657600"/>
    <hyperlink ref="A59" r:id="rId56" tooltip="Historie kurzu " display="http://www.akcie.cz/kurzy-cz/historie/55790-/LTC=1281916800"/>
    <hyperlink ref="A60" r:id="rId57" tooltip="Historie kurzu " display="http://www.akcie.cz/kurzy-cz/historie/55790-/LTC=1282003200"/>
    <hyperlink ref="A61" r:id="rId58" tooltip="Historie kurzu " display="http://www.akcie.cz/kurzy-cz/historie/55790-/LTC=1282089600"/>
    <hyperlink ref="A62" r:id="rId59" tooltip="Historie kurzu " display="http://www.akcie.cz/kurzy-cz/historie/55790-/LTC=1282176000"/>
    <hyperlink ref="A63" r:id="rId60" tooltip="Historie kurzu " display="http://www.akcie.cz/kurzy-cz/historie/55790-/LTC=1282262400"/>
    <hyperlink ref="A64" r:id="rId61" tooltip="Historie kurzu " display="http://www.akcie.cz/kurzy-cz/historie/55790-/LTC=1282521600"/>
    <hyperlink ref="A65" r:id="rId62" tooltip="Historie kurzu " display="http://www.akcie.cz/kurzy-cz/historie/55790-/LTC=1282608000"/>
    <hyperlink ref="A66" r:id="rId63" tooltip="Historie kurzu " display="http://www.akcie.cz/kurzy-cz/historie/55790-/LTC=1282694400"/>
    <hyperlink ref="A67" r:id="rId64" tooltip="Historie kurzu " display="http://www.akcie.cz/kurzy-cz/historie/55790-/LTC=1282780800"/>
    <hyperlink ref="A68" r:id="rId65" tooltip="Historie kurzu " display="http://www.akcie.cz/kurzy-cz/historie/55790-/LTC=1282867200"/>
    <hyperlink ref="A69" r:id="rId66" tooltip="Historie kurzu " display="http://www.akcie.cz/kurzy-cz/historie/55790-/LTC=1283126400"/>
    <hyperlink ref="A70" r:id="rId67" tooltip="Historie kurzu " display="http://www.akcie.cz/kurzy-cz/historie/55790-/LTC=1283212800"/>
    <hyperlink ref="A71" r:id="rId68" tooltip="Historie kurzu " display="http://www.akcie.cz/kurzy-cz/historie/55790-/LTC=1283299200"/>
    <hyperlink ref="A72" r:id="rId69" tooltip="Historie kurzu " display="http://www.akcie.cz/kurzy-cz/historie/55790-/LTC=1283385600"/>
    <hyperlink ref="A73" r:id="rId70" tooltip="Historie kurzu " display="http://www.akcie.cz/kurzy-cz/historie/55790-/LTC=1283472000"/>
    <hyperlink ref="A74" r:id="rId71" tooltip="Historie kurzu " display="http://www.akcie.cz/kurzy-cz/historie/55790-/LTC=1283731200"/>
    <hyperlink ref="A75" r:id="rId72" tooltip="Historie kurzu " display="http://www.akcie.cz/kurzy-cz/historie/55790-/LTC=1283817600"/>
    <hyperlink ref="A76" r:id="rId73" tooltip="Historie kurzu " display="http://www.akcie.cz/kurzy-cz/historie/55790-/LTC=1283904000"/>
    <hyperlink ref="A77" r:id="rId74" tooltip="Historie kurzu " display="http://www.akcie.cz/kurzy-cz/historie/55790-/LTC=1283990400"/>
    <hyperlink ref="A78" r:id="rId75" tooltip="Historie kurzu " display="http://www.akcie.cz/kurzy-cz/historie/55790-/LTC=1284076800"/>
    <hyperlink ref="A79" r:id="rId76" tooltip="Historie kurzu " display="http://www.akcie.cz/kurzy-cz/historie/55790-/LTC=1284336000"/>
    <hyperlink ref="A80" r:id="rId77" tooltip="Historie kurzu " display="http://www.akcie.cz/kurzy-cz/historie/55790-/LTC=1284422400"/>
    <hyperlink ref="A81" r:id="rId78" tooltip="Historie kurzu " display="http://www.akcie.cz/kurzy-cz/historie/55790-/LTC=1284508800"/>
    <hyperlink ref="A82" r:id="rId79" tooltip="Historie kurzu " display="http://www.akcie.cz/kurzy-cz/historie/55790-/LTC=1284595200"/>
    <hyperlink ref="A83" r:id="rId80" tooltip="Historie kurzu " display="http://www.akcie.cz/kurzy-cz/historie/55790-/LTC=1284681600"/>
    <hyperlink ref="A84" r:id="rId81" tooltip="Historie kurzu " display="http://www.akcie.cz/kurzy-cz/historie/55790-/LTC=1284940800"/>
    <hyperlink ref="A85" r:id="rId82" tooltip="Historie kurzu " display="http://www.akcie.cz/kurzy-cz/historie/55790-/LTC=1285027200"/>
    <hyperlink ref="A86" r:id="rId83" tooltip="Historie kurzu " display="http://www.akcie.cz/kurzy-cz/historie/55790-/LTC=1285113600"/>
    <hyperlink ref="A87" r:id="rId84" tooltip="Historie kurzu " display="http://www.akcie.cz/kurzy-cz/historie/55790-/LTC=1285200000"/>
    <hyperlink ref="A88" r:id="rId85" tooltip="Historie kurzu " display="http://www.akcie.cz/kurzy-cz/historie/55790-/LTC=1285286400"/>
    <hyperlink ref="A89" r:id="rId86" tooltip="Historie kurzu " display="http://www.akcie.cz/kurzy-cz/historie/55790-/LTC=1285545600"/>
    <hyperlink ref="A90" r:id="rId87" tooltip="Historie kurzu " display="http://www.akcie.cz/kurzy-cz/historie/55790-/LTC=1285718400"/>
    <hyperlink ref="A91" r:id="rId88" tooltip="Historie kurzu " display="http://www.akcie.cz/kurzy-cz/historie/55790-/LTC=1285804800"/>
    <hyperlink ref="A92" r:id="rId89" tooltip="Historie kurzu " display="http://www.akcie.cz/kurzy-cz/historie/55790-/LTC=1285891200"/>
    <hyperlink ref="A93" r:id="rId90" tooltip="Historie kurzu " display="http://www.akcie.cz/kurzy-cz/historie/55790-/LTC=1286150400"/>
  </hyperlink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6"/>
  <sheetViews>
    <sheetView topLeftCell="A88" workbookViewId="0">
      <selection activeCell="D94" sqref="D94"/>
    </sheetView>
  </sheetViews>
  <sheetFormatPr defaultRowHeight="15.75" x14ac:dyDescent="0.25"/>
  <cols>
    <col min="1" max="1" width="15" style="23" customWidth="1"/>
    <col min="2" max="2" width="9.140625" style="23"/>
    <col min="3" max="3" width="12" style="23" customWidth="1"/>
    <col min="4" max="5" width="9.140625" style="23"/>
    <col min="6" max="6" width="10.85546875" style="23" customWidth="1"/>
    <col min="7" max="7" width="14.5703125" style="23" customWidth="1"/>
    <col min="8" max="8" width="17.5703125" style="23" customWidth="1"/>
    <col min="9" max="9" width="11.5703125" style="23" bestFit="1" customWidth="1"/>
    <col min="10" max="10" width="12.5703125" style="23" customWidth="1"/>
    <col min="11" max="11" width="10.140625" style="23" customWidth="1"/>
    <col min="12" max="13" width="10.5703125" style="23" bestFit="1" customWidth="1"/>
    <col min="14" max="14" width="14" style="23" customWidth="1"/>
  </cols>
  <sheetData>
    <row r="1" spans="1:14" ht="16.5" thickBot="1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6.5" thickBot="1" x14ac:dyDescent="0.25">
      <c r="A2" s="10"/>
      <c r="B2" s="7" t="s">
        <v>0</v>
      </c>
      <c r="C2" s="8"/>
      <c r="D2" s="8"/>
      <c r="E2" s="8"/>
      <c r="F2" s="8"/>
      <c r="G2" s="9"/>
      <c r="H2" s="10"/>
      <c r="I2" s="11" t="s">
        <v>30</v>
      </c>
      <c r="J2" s="10"/>
      <c r="K2" s="10"/>
      <c r="L2" s="10"/>
      <c r="M2" s="10"/>
      <c r="N2" s="10"/>
    </row>
    <row r="3" spans="1:14" ht="16.5" thickBot="1" x14ac:dyDescent="0.3">
      <c r="A3" s="12" t="s">
        <v>1</v>
      </c>
      <c r="B3" s="13" t="s">
        <v>2</v>
      </c>
      <c r="C3" s="13" t="s">
        <v>37</v>
      </c>
      <c r="D3" s="13" t="s">
        <v>3</v>
      </c>
      <c r="E3" s="13" t="s">
        <v>4</v>
      </c>
      <c r="F3" s="14" t="s">
        <v>5</v>
      </c>
      <c r="G3" s="14" t="s">
        <v>10</v>
      </c>
      <c r="H3" s="10"/>
      <c r="I3" s="13" t="s">
        <v>2</v>
      </c>
      <c r="J3" s="13" t="s">
        <v>37</v>
      </c>
      <c r="K3" s="13" t="s">
        <v>3</v>
      </c>
      <c r="L3" s="13" t="s">
        <v>4</v>
      </c>
      <c r="M3" s="14" t="s">
        <v>5</v>
      </c>
      <c r="N3" s="14" t="s">
        <v>10</v>
      </c>
    </row>
    <row r="4" spans="1:14" ht="16.5" thickBot="1" x14ac:dyDescent="0.25">
      <c r="A4" s="15">
        <v>40325</v>
      </c>
      <c r="B4" s="16">
        <v>749.9</v>
      </c>
      <c r="C4" s="17">
        <v>194.1</v>
      </c>
      <c r="D4" s="17">
        <v>858</v>
      </c>
      <c r="E4" s="17">
        <v>17.05</v>
      </c>
      <c r="F4" s="17">
        <v>155.94999999999999</v>
      </c>
      <c r="G4" s="17"/>
      <c r="H4" s="18"/>
      <c r="I4" s="10"/>
      <c r="J4" s="10"/>
      <c r="K4" s="10"/>
      <c r="L4" s="10"/>
      <c r="M4" s="10"/>
      <c r="N4" s="10"/>
    </row>
    <row r="5" spans="1:14" ht="16.5" thickBot="1" x14ac:dyDescent="0.25">
      <c r="A5" s="15">
        <v>40326</v>
      </c>
      <c r="B5" s="16">
        <v>765</v>
      </c>
      <c r="C5" s="17">
        <v>195.5</v>
      </c>
      <c r="D5" s="17">
        <v>879.6</v>
      </c>
      <c r="E5" s="17">
        <v>17.149999999999999</v>
      </c>
      <c r="F5" s="17">
        <v>159.41</v>
      </c>
      <c r="G5" s="17"/>
      <c r="H5" s="18"/>
      <c r="I5" s="10"/>
      <c r="J5" s="10"/>
      <c r="K5" s="10"/>
      <c r="L5" s="10"/>
      <c r="M5" s="10"/>
      <c r="N5" s="10"/>
    </row>
    <row r="6" spans="1:14" ht="16.5" thickBot="1" x14ac:dyDescent="0.25">
      <c r="A6" s="15">
        <v>40329</v>
      </c>
      <c r="B6" s="16">
        <v>759.9</v>
      </c>
      <c r="C6" s="17">
        <v>199</v>
      </c>
      <c r="D6" s="17">
        <v>890</v>
      </c>
      <c r="E6" s="17">
        <v>18.489999999999998</v>
      </c>
      <c r="F6" s="17">
        <v>153.5</v>
      </c>
      <c r="G6" s="17"/>
      <c r="H6" s="18"/>
      <c r="I6" s="10"/>
      <c r="J6" s="10"/>
      <c r="K6" s="10"/>
      <c r="L6" s="10"/>
      <c r="M6" s="10"/>
      <c r="N6" s="10"/>
    </row>
    <row r="7" spans="1:14" ht="16.5" thickBot="1" x14ac:dyDescent="0.25">
      <c r="A7" s="15">
        <v>40330</v>
      </c>
      <c r="B7" s="16">
        <v>739</v>
      </c>
      <c r="C7" s="17">
        <v>191.5</v>
      </c>
      <c r="D7" s="17">
        <v>880</v>
      </c>
      <c r="E7" s="17">
        <v>18.100000000000001</v>
      </c>
      <c r="F7" s="17">
        <v>154</v>
      </c>
      <c r="G7" s="17"/>
      <c r="H7" s="18"/>
      <c r="I7" s="10"/>
      <c r="J7" s="10"/>
      <c r="K7" s="10"/>
      <c r="L7" s="10"/>
      <c r="M7" s="10"/>
      <c r="N7" s="10"/>
    </row>
    <row r="8" spans="1:14" ht="16.5" thickBot="1" x14ac:dyDescent="0.25">
      <c r="A8" s="15">
        <v>40331</v>
      </c>
      <c r="B8" s="16">
        <v>731</v>
      </c>
      <c r="C8" s="17">
        <v>194.2</v>
      </c>
      <c r="D8" s="17">
        <v>892.9</v>
      </c>
      <c r="E8" s="17">
        <v>18.3</v>
      </c>
      <c r="F8" s="17">
        <v>152</v>
      </c>
      <c r="G8" s="17"/>
      <c r="H8" s="18"/>
      <c r="I8" s="10"/>
      <c r="J8" s="10"/>
      <c r="K8" s="10"/>
      <c r="L8" s="10"/>
      <c r="M8" s="10"/>
      <c r="N8" s="10"/>
    </row>
    <row r="9" spans="1:14" ht="16.5" thickBot="1" x14ac:dyDescent="0.25">
      <c r="A9" s="15">
        <v>40332</v>
      </c>
      <c r="B9" s="16">
        <v>747</v>
      </c>
      <c r="C9" s="17">
        <v>196.95</v>
      </c>
      <c r="D9" s="17">
        <v>909</v>
      </c>
      <c r="E9" s="17">
        <v>18.36</v>
      </c>
      <c r="F9" s="17">
        <v>156.5</v>
      </c>
      <c r="G9" s="17"/>
      <c r="H9" s="18"/>
      <c r="I9" s="10"/>
      <c r="J9" s="10"/>
      <c r="K9" s="10"/>
      <c r="L9" s="10"/>
      <c r="M9" s="10"/>
      <c r="N9" s="10"/>
    </row>
    <row r="10" spans="1:14" ht="16.5" thickBot="1" x14ac:dyDescent="0.25">
      <c r="A10" s="15">
        <v>40333</v>
      </c>
      <c r="B10" s="16">
        <v>677</v>
      </c>
      <c r="C10" s="17">
        <v>192</v>
      </c>
      <c r="D10" s="17">
        <v>898</v>
      </c>
      <c r="E10" s="17">
        <v>17.95</v>
      </c>
      <c r="F10" s="17">
        <v>146.71</v>
      </c>
      <c r="G10" s="17"/>
      <c r="H10" s="18"/>
      <c r="I10" s="10"/>
      <c r="J10" s="10"/>
      <c r="K10" s="10"/>
      <c r="L10" s="10"/>
      <c r="M10" s="10"/>
      <c r="N10" s="10"/>
    </row>
    <row r="11" spans="1:14" ht="16.5" thickBot="1" x14ac:dyDescent="0.25">
      <c r="A11" s="15">
        <v>40336</v>
      </c>
      <c r="B11" s="16">
        <v>667.9</v>
      </c>
      <c r="C11" s="17">
        <v>191.9</v>
      </c>
      <c r="D11" s="17">
        <v>884</v>
      </c>
      <c r="E11" s="17">
        <v>17.850000000000001</v>
      </c>
      <c r="F11" s="17">
        <v>143.99</v>
      </c>
      <c r="G11" s="17"/>
      <c r="H11" s="18"/>
      <c r="I11" s="10"/>
      <c r="J11" s="10"/>
      <c r="K11" s="10"/>
      <c r="L11" s="10"/>
      <c r="M11" s="10"/>
      <c r="N11" s="10"/>
    </row>
    <row r="12" spans="1:14" ht="16.5" thickBot="1" x14ac:dyDescent="0.25">
      <c r="A12" s="15">
        <v>40337</v>
      </c>
      <c r="B12" s="16">
        <v>652</v>
      </c>
      <c r="C12" s="17">
        <v>189</v>
      </c>
      <c r="D12" s="17">
        <v>890</v>
      </c>
      <c r="E12" s="17">
        <v>17</v>
      </c>
      <c r="F12" s="17">
        <v>138.44999999999999</v>
      </c>
      <c r="G12" s="17"/>
      <c r="H12" s="18"/>
      <c r="I12" s="10"/>
      <c r="J12" s="10"/>
      <c r="K12" s="10"/>
      <c r="L12" s="10"/>
      <c r="M12" s="10"/>
      <c r="N12" s="10"/>
    </row>
    <row r="13" spans="1:14" ht="16.5" thickBot="1" x14ac:dyDescent="0.25">
      <c r="A13" s="15">
        <v>40338</v>
      </c>
      <c r="B13" s="16">
        <v>664</v>
      </c>
      <c r="C13" s="17">
        <v>189.1</v>
      </c>
      <c r="D13" s="17">
        <v>888</v>
      </c>
      <c r="E13" s="17">
        <v>17.43</v>
      </c>
      <c r="F13" s="17">
        <v>139.97</v>
      </c>
      <c r="G13" s="17"/>
      <c r="H13" s="18"/>
      <c r="I13" s="10"/>
      <c r="J13" s="10"/>
      <c r="K13" s="10"/>
      <c r="L13" s="10"/>
      <c r="M13" s="10"/>
      <c r="N13" s="10"/>
    </row>
    <row r="14" spans="1:14" ht="16.5" thickBot="1" x14ac:dyDescent="0.25">
      <c r="A14" s="15">
        <v>40339</v>
      </c>
      <c r="B14" s="16">
        <v>701</v>
      </c>
      <c r="C14" s="17">
        <v>189.3</v>
      </c>
      <c r="D14" s="17">
        <v>909.9</v>
      </c>
      <c r="E14" s="17">
        <v>17.559999999999999</v>
      </c>
      <c r="F14" s="17">
        <v>140</v>
      </c>
      <c r="G14" s="17"/>
      <c r="H14" s="18"/>
      <c r="I14" s="10"/>
      <c r="J14" s="10"/>
      <c r="K14" s="10"/>
      <c r="L14" s="10"/>
      <c r="M14" s="10"/>
      <c r="N14" s="10"/>
    </row>
    <row r="15" spans="1:14" ht="16.5" thickBot="1" x14ac:dyDescent="0.25">
      <c r="A15" s="15">
        <v>40340</v>
      </c>
      <c r="B15" s="16">
        <v>719.9</v>
      </c>
      <c r="C15" s="17">
        <v>193.5</v>
      </c>
      <c r="D15" s="17">
        <v>916</v>
      </c>
      <c r="E15" s="17">
        <v>17.8</v>
      </c>
      <c r="F15" s="17">
        <v>140.02000000000001</v>
      </c>
      <c r="G15" s="17"/>
      <c r="H15" s="18"/>
      <c r="I15" s="10"/>
      <c r="J15" s="10"/>
      <c r="K15" s="10"/>
      <c r="L15" s="10"/>
      <c r="M15" s="10"/>
      <c r="N15" s="10"/>
    </row>
    <row r="16" spans="1:14" ht="16.5" thickBot="1" x14ac:dyDescent="0.25">
      <c r="A16" s="15">
        <v>40343</v>
      </c>
      <c r="B16" s="16">
        <v>726</v>
      </c>
      <c r="C16" s="17">
        <v>196</v>
      </c>
      <c r="D16" s="17">
        <v>918.1</v>
      </c>
      <c r="E16" s="17">
        <v>17.899999999999999</v>
      </c>
      <c r="F16" s="17">
        <v>139.62</v>
      </c>
      <c r="G16" s="17"/>
      <c r="H16" s="18"/>
      <c r="I16" s="10"/>
      <c r="J16" s="10"/>
      <c r="K16" s="10"/>
      <c r="L16" s="10"/>
      <c r="M16" s="10"/>
      <c r="N16" s="10"/>
    </row>
    <row r="17" spans="1:14" ht="16.5" thickBot="1" x14ac:dyDescent="0.25">
      <c r="A17" s="15">
        <v>40344</v>
      </c>
      <c r="B17" s="16">
        <v>731</v>
      </c>
      <c r="C17" s="17">
        <v>195.01</v>
      </c>
      <c r="D17" s="17">
        <v>919</v>
      </c>
      <c r="E17" s="17">
        <v>17.93</v>
      </c>
      <c r="F17" s="17">
        <v>141.75</v>
      </c>
      <c r="G17" s="17"/>
      <c r="H17" s="18"/>
      <c r="I17" s="10"/>
      <c r="J17" s="10"/>
      <c r="K17" s="10"/>
      <c r="L17" s="10"/>
      <c r="M17" s="10"/>
      <c r="N17" s="10"/>
    </row>
    <row r="18" spans="1:14" ht="16.5" thickBot="1" x14ac:dyDescent="0.25">
      <c r="A18" s="15">
        <v>40345</v>
      </c>
      <c r="B18" s="16">
        <v>740</v>
      </c>
      <c r="C18" s="17">
        <v>196.34</v>
      </c>
      <c r="D18" s="17">
        <v>919</v>
      </c>
      <c r="E18" s="17">
        <v>17.71</v>
      </c>
      <c r="F18" s="17">
        <v>142.79</v>
      </c>
      <c r="G18" s="17"/>
      <c r="H18" s="18"/>
      <c r="I18" s="10"/>
      <c r="J18" s="10"/>
      <c r="K18" s="10"/>
      <c r="L18" s="10"/>
      <c r="M18" s="10"/>
      <c r="N18" s="10"/>
    </row>
    <row r="19" spans="1:14" ht="16.5" thickBot="1" x14ac:dyDescent="0.25">
      <c r="A19" s="15">
        <v>40346</v>
      </c>
      <c r="B19" s="16">
        <v>729</v>
      </c>
      <c r="C19" s="17">
        <v>193</v>
      </c>
      <c r="D19" s="17">
        <v>921</v>
      </c>
      <c r="E19" s="17">
        <v>17.75</v>
      </c>
      <c r="F19" s="17">
        <v>144</v>
      </c>
      <c r="G19" s="17"/>
      <c r="H19" s="18"/>
      <c r="I19" s="10"/>
      <c r="J19" s="10"/>
      <c r="K19" s="10"/>
      <c r="L19" s="10"/>
      <c r="M19" s="10"/>
      <c r="N19" s="10"/>
    </row>
    <row r="20" spans="1:14" ht="16.5" thickBot="1" x14ac:dyDescent="0.25">
      <c r="A20" s="15">
        <v>40347</v>
      </c>
      <c r="B20" s="16">
        <v>735.5</v>
      </c>
      <c r="C20" s="17">
        <v>183</v>
      </c>
      <c r="D20" s="17">
        <v>939</v>
      </c>
      <c r="E20" s="17">
        <v>17.7</v>
      </c>
      <c r="F20" s="17">
        <v>143.99</v>
      </c>
      <c r="G20" s="17"/>
      <c r="H20" s="18"/>
      <c r="I20" s="10"/>
      <c r="J20" s="10"/>
      <c r="K20" s="10"/>
      <c r="L20" s="10"/>
      <c r="M20" s="10"/>
      <c r="N20" s="10"/>
    </row>
    <row r="21" spans="1:14" ht="16.5" thickBot="1" x14ac:dyDescent="0.25">
      <c r="A21" s="15">
        <v>40350</v>
      </c>
      <c r="B21" s="16">
        <v>751.1</v>
      </c>
      <c r="C21" s="17">
        <v>190</v>
      </c>
      <c r="D21" s="17">
        <v>939</v>
      </c>
      <c r="E21" s="17">
        <v>17.920000000000002</v>
      </c>
      <c r="F21" s="17">
        <v>139.05000000000001</v>
      </c>
      <c r="G21" s="17"/>
      <c r="H21" s="18"/>
      <c r="I21" s="10"/>
      <c r="J21" s="10"/>
      <c r="K21" s="10"/>
      <c r="L21" s="10"/>
      <c r="M21" s="10"/>
      <c r="N21" s="10"/>
    </row>
    <row r="22" spans="1:14" ht="16.5" thickBot="1" x14ac:dyDescent="0.25">
      <c r="A22" s="15">
        <v>40351</v>
      </c>
      <c r="B22" s="16">
        <v>733</v>
      </c>
      <c r="C22" s="17">
        <v>189</v>
      </c>
      <c r="D22" s="17">
        <v>933.3</v>
      </c>
      <c r="E22" s="17">
        <v>17.649999999999999</v>
      </c>
      <c r="F22" s="17">
        <v>139</v>
      </c>
      <c r="G22" s="17"/>
      <c r="H22" s="18"/>
      <c r="I22" s="10"/>
      <c r="J22" s="10"/>
      <c r="K22" s="10"/>
      <c r="L22" s="10"/>
      <c r="M22" s="10"/>
      <c r="N22" s="10"/>
    </row>
    <row r="23" spans="1:14" ht="16.5" thickBot="1" x14ac:dyDescent="0.25">
      <c r="A23" s="15">
        <v>40352</v>
      </c>
      <c r="B23" s="16">
        <v>728</v>
      </c>
      <c r="C23" s="17">
        <v>187</v>
      </c>
      <c r="D23" s="17">
        <v>879.8</v>
      </c>
      <c r="E23" s="17">
        <v>17.829999999999998</v>
      </c>
      <c r="F23" s="17">
        <v>134.74</v>
      </c>
      <c r="G23" s="17"/>
      <c r="H23" s="18"/>
      <c r="I23" s="10"/>
      <c r="J23" s="10"/>
      <c r="K23" s="10"/>
      <c r="L23" s="10"/>
      <c r="M23" s="10"/>
      <c r="N23" s="10"/>
    </row>
    <row r="24" spans="1:14" ht="16.5" thickBot="1" x14ac:dyDescent="0.25">
      <c r="A24" s="15">
        <v>40353</v>
      </c>
      <c r="B24" s="16">
        <v>714.6</v>
      </c>
      <c r="C24" s="17">
        <v>186.55</v>
      </c>
      <c r="D24" s="17">
        <v>870</v>
      </c>
      <c r="E24" s="17">
        <v>17.489999999999998</v>
      </c>
      <c r="F24" s="17">
        <v>129.9</v>
      </c>
      <c r="G24" s="17"/>
      <c r="H24" s="18"/>
      <c r="I24" s="10"/>
      <c r="J24" s="10"/>
      <c r="K24" s="10"/>
      <c r="L24" s="10"/>
      <c r="M24" s="10"/>
      <c r="N24" s="10"/>
    </row>
    <row r="25" spans="1:14" ht="16.5" thickBot="1" x14ac:dyDescent="0.25">
      <c r="A25" s="15">
        <v>40354</v>
      </c>
      <c r="B25" s="16">
        <v>710.5</v>
      </c>
      <c r="C25" s="17">
        <v>187</v>
      </c>
      <c r="D25" s="17">
        <v>866</v>
      </c>
      <c r="E25" s="17">
        <v>17.55</v>
      </c>
      <c r="F25" s="17">
        <v>131</v>
      </c>
      <c r="G25" s="17"/>
      <c r="H25" s="18"/>
      <c r="I25" s="10"/>
      <c r="J25" s="10"/>
      <c r="K25" s="10"/>
      <c r="L25" s="10"/>
      <c r="M25" s="10"/>
      <c r="N25" s="10"/>
    </row>
    <row r="26" spans="1:14" ht="16.5" thickBot="1" x14ac:dyDescent="0.25">
      <c r="A26" s="15">
        <v>40357</v>
      </c>
      <c r="B26" s="16">
        <v>706</v>
      </c>
      <c r="C26" s="17">
        <v>192.5</v>
      </c>
      <c r="D26" s="17">
        <v>862.9</v>
      </c>
      <c r="E26" s="17">
        <v>17.82</v>
      </c>
      <c r="F26" s="17">
        <v>127.49</v>
      </c>
      <c r="G26" s="17"/>
      <c r="H26" s="18"/>
      <c r="I26" s="10"/>
      <c r="J26" s="10"/>
      <c r="K26" s="10"/>
      <c r="L26" s="10"/>
      <c r="M26" s="10"/>
      <c r="N26" s="10"/>
    </row>
    <row r="27" spans="1:14" ht="16.5" thickBot="1" x14ac:dyDescent="0.25">
      <c r="A27" s="15">
        <v>40358</v>
      </c>
      <c r="B27" s="16">
        <v>685.9</v>
      </c>
      <c r="C27" s="17">
        <v>189</v>
      </c>
      <c r="D27" s="17">
        <v>855</v>
      </c>
      <c r="E27" s="17">
        <v>17.53</v>
      </c>
      <c r="F27" s="17">
        <v>121.5</v>
      </c>
      <c r="G27" s="17"/>
      <c r="H27" s="18"/>
      <c r="I27" s="10"/>
      <c r="J27" s="10"/>
      <c r="K27" s="10"/>
      <c r="L27" s="10"/>
      <c r="M27" s="10"/>
      <c r="N27" s="10"/>
    </row>
    <row r="28" spans="1:14" ht="16.5" thickBot="1" x14ac:dyDescent="0.25">
      <c r="A28" s="15">
        <v>40359</v>
      </c>
      <c r="B28" s="16">
        <v>672.9</v>
      </c>
      <c r="C28" s="17">
        <v>192.2</v>
      </c>
      <c r="D28" s="17">
        <v>860.8</v>
      </c>
      <c r="E28" s="17">
        <v>17.760000000000002</v>
      </c>
      <c r="F28" s="17">
        <v>122.41</v>
      </c>
      <c r="G28" s="17"/>
      <c r="H28" s="18"/>
      <c r="I28" s="10"/>
      <c r="J28" s="10"/>
      <c r="K28" s="10"/>
      <c r="L28" s="10"/>
      <c r="M28" s="10"/>
      <c r="N28" s="10"/>
    </row>
    <row r="29" spans="1:14" ht="16.5" thickBot="1" x14ac:dyDescent="0.25">
      <c r="A29" s="15">
        <v>40360</v>
      </c>
      <c r="B29" s="16">
        <v>676</v>
      </c>
      <c r="C29" s="17">
        <v>190</v>
      </c>
      <c r="D29" s="17">
        <v>858</v>
      </c>
      <c r="E29" s="17">
        <v>17.440000000000001</v>
      </c>
      <c r="F29" s="17">
        <v>117</v>
      </c>
      <c r="G29" s="17"/>
      <c r="H29" s="18"/>
      <c r="I29" s="10"/>
      <c r="J29" s="10"/>
      <c r="K29" s="10"/>
      <c r="L29" s="10"/>
      <c r="M29" s="10"/>
      <c r="N29" s="10"/>
    </row>
    <row r="30" spans="1:14" ht="16.5" thickBot="1" x14ac:dyDescent="0.25">
      <c r="A30" s="15">
        <v>40361</v>
      </c>
      <c r="B30" s="16">
        <v>689.8</v>
      </c>
      <c r="C30" s="17">
        <v>190</v>
      </c>
      <c r="D30" s="17">
        <v>882</v>
      </c>
      <c r="E30" s="17">
        <v>17.55</v>
      </c>
      <c r="F30" s="17">
        <v>126.92</v>
      </c>
      <c r="G30" s="17"/>
      <c r="H30" s="18"/>
      <c r="I30" s="10"/>
      <c r="J30" s="10"/>
      <c r="K30" s="10"/>
      <c r="L30" s="10"/>
      <c r="M30" s="10"/>
      <c r="N30" s="10"/>
    </row>
    <row r="31" spans="1:14" ht="16.5" thickBot="1" x14ac:dyDescent="0.25">
      <c r="A31" s="15">
        <v>40366</v>
      </c>
      <c r="B31" s="16">
        <v>677</v>
      </c>
      <c r="C31" s="17">
        <v>190.6</v>
      </c>
      <c r="D31" s="17">
        <v>878.1</v>
      </c>
      <c r="E31" s="17">
        <v>17.559999999999999</v>
      </c>
      <c r="F31" s="17">
        <v>120.05</v>
      </c>
      <c r="G31" s="17"/>
      <c r="H31" s="18"/>
      <c r="I31" s="10"/>
      <c r="J31" s="10"/>
      <c r="K31" s="10"/>
      <c r="L31" s="10"/>
      <c r="M31" s="10"/>
      <c r="N31" s="10"/>
    </row>
    <row r="32" spans="1:14" ht="16.5" thickBot="1" x14ac:dyDescent="0.25">
      <c r="A32" s="15">
        <v>40367</v>
      </c>
      <c r="B32" s="16">
        <v>724</v>
      </c>
      <c r="C32" s="17">
        <v>191.5</v>
      </c>
      <c r="D32" s="17">
        <v>878.9</v>
      </c>
      <c r="E32" s="17">
        <v>17.55</v>
      </c>
      <c r="F32" s="17">
        <v>121.1</v>
      </c>
      <c r="G32" s="17"/>
      <c r="H32" s="18"/>
      <c r="I32" s="10"/>
      <c r="J32" s="10"/>
      <c r="K32" s="10"/>
      <c r="L32" s="10"/>
      <c r="M32" s="10"/>
      <c r="N32" s="10"/>
    </row>
    <row r="33" spans="1:14" ht="16.5" thickBot="1" x14ac:dyDescent="0.25">
      <c r="A33" s="15">
        <v>40368</v>
      </c>
      <c r="B33" s="16">
        <v>729.5</v>
      </c>
      <c r="C33" s="17">
        <v>191.5</v>
      </c>
      <c r="D33" s="17">
        <v>879</v>
      </c>
      <c r="E33" s="17">
        <v>17.579999999999998</v>
      </c>
      <c r="F33" s="17">
        <v>120.61</v>
      </c>
      <c r="G33" s="17"/>
      <c r="H33" s="18"/>
      <c r="I33" s="10"/>
      <c r="J33" s="10"/>
      <c r="K33" s="10"/>
      <c r="L33" s="10"/>
      <c r="M33" s="10"/>
      <c r="N33" s="10"/>
    </row>
    <row r="34" spans="1:14" ht="16.5" thickBot="1" x14ac:dyDescent="0.25">
      <c r="A34" s="15">
        <v>40371</v>
      </c>
      <c r="B34" s="16">
        <v>725</v>
      </c>
      <c r="C34" s="17">
        <v>193.51</v>
      </c>
      <c r="D34" s="17">
        <v>878.1</v>
      </c>
      <c r="E34" s="17">
        <v>17.760000000000002</v>
      </c>
      <c r="F34" s="17">
        <v>128</v>
      </c>
      <c r="G34" s="17"/>
      <c r="H34" s="18"/>
      <c r="I34" s="10"/>
      <c r="J34" s="10"/>
      <c r="K34" s="10"/>
      <c r="L34" s="10"/>
      <c r="M34" s="10"/>
      <c r="N34" s="10"/>
    </row>
    <row r="35" spans="1:14" ht="16.5" thickBot="1" x14ac:dyDescent="0.25">
      <c r="A35" s="15">
        <v>40372</v>
      </c>
      <c r="B35" s="16">
        <v>760.5</v>
      </c>
      <c r="C35" s="17">
        <v>197.6</v>
      </c>
      <c r="D35" s="17">
        <v>874.7</v>
      </c>
      <c r="E35" s="17">
        <v>18.07</v>
      </c>
      <c r="F35" s="17">
        <v>130.61000000000001</v>
      </c>
      <c r="G35" s="17"/>
      <c r="H35" s="18"/>
      <c r="I35" s="10"/>
      <c r="J35" s="10"/>
      <c r="K35" s="10"/>
      <c r="L35" s="10"/>
      <c r="M35" s="10"/>
      <c r="N35" s="10"/>
    </row>
    <row r="36" spans="1:14" ht="16.5" thickBot="1" x14ac:dyDescent="0.25">
      <c r="A36" s="15">
        <v>40373</v>
      </c>
      <c r="B36" s="16">
        <v>759.9</v>
      </c>
      <c r="C36" s="17">
        <v>200</v>
      </c>
      <c r="D36" s="17">
        <v>882.8</v>
      </c>
      <c r="E36" s="17">
        <v>18.05</v>
      </c>
      <c r="F36" s="17">
        <v>129.02000000000001</v>
      </c>
      <c r="G36" s="17"/>
      <c r="H36" s="18"/>
      <c r="I36" s="10"/>
      <c r="J36" s="10"/>
      <c r="K36" s="10"/>
      <c r="L36" s="10"/>
      <c r="M36" s="10"/>
      <c r="N36" s="10"/>
    </row>
    <row r="37" spans="1:14" ht="16.5" thickBot="1" x14ac:dyDescent="0.25">
      <c r="A37" s="15">
        <v>40374</v>
      </c>
      <c r="B37" s="16">
        <v>757.5</v>
      </c>
      <c r="C37" s="17">
        <v>200.6</v>
      </c>
      <c r="D37" s="17">
        <v>877.9</v>
      </c>
      <c r="E37" s="17">
        <v>17.97</v>
      </c>
      <c r="F37" s="17">
        <v>127.4</v>
      </c>
      <c r="G37" s="17"/>
      <c r="H37" s="18"/>
      <c r="I37" s="10"/>
      <c r="J37" s="10"/>
      <c r="K37" s="10"/>
      <c r="L37" s="10"/>
      <c r="M37" s="10"/>
      <c r="N37" s="10"/>
    </row>
    <row r="38" spans="1:14" ht="16.5" thickBot="1" x14ac:dyDescent="0.25">
      <c r="A38" s="15">
        <v>40375</v>
      </c>
      <c r="B38" s="16">
        <v>739</v>
      </c>
      <c r="C38" s="17">
        <v>198</v>
      </c>
      <c r="D38" s="17">
        <v>867</v>
      </c>
      <c r="E38" s="17">
        <v>17.850000000000001</v>
      </c>
      <c r="F38" s="17">
        <v>126.3</v>
      </c>
      <c r="G38" s="17"/>
      <c r="H38" s="18"/>
      <c r="I38" s="10"/>
      <c r="J38" s="10"/>
      <c r="K38" s="10"/>
      <c r="L38" s="10"/>
      <c r="M38" s="10"/>
      <c r="N38" s="10"/>
    </row>
    <row r="39" spans="1:14" ht="16.5" thickBot="1" x14ac:dyDescent="0.25">
      <c r="A39" s="15">
        <v>40378</v>
      </c>
      <c r="B39" s="16">
        <v>718</v>
      </c>
      <c r="C39" s="17">
        <v>199.99</v>
      </c>
      <c r="D39" s="17">
        <v>866.8</v>
      </c>
      <c r="E39" s="17">
        <v>17.7</v>
      </c>
      <c r="F39" s="17">
        <v>124.75</v>
      </c>
      <c r="G39" s="17"/>
      <c r="H39" s="18"/>
      <c r="I39" s="10"/>
      <c r="J39" s="10"/>
      <c r="K39" s="10"/>
      <c r="L39" s="10"/>
      <c r="M39" s="10"/>
      <c r="N39" s="10"/>
    </row>
    <row r="40" spans="1:14" ht="16.5" thickBot="1" x14ac:dyDescent="0.25">
      <c r="A40" s="15">
        <v>40379</v>
      </c>
      <c r="B40" s="16">
        <v>716</v>
      </c>
      <c r="C40" s="17">
        <v>198</v>
      </c>
      <c r="D40" s="17">
        <v>863</v>
      </c>
      <c r="E40" s="17">
        <v>17.899999999999999</v>
      </c>
      <c r="F40" s="17">
        <v>125.8</v>
      </c>
      <c r="G40" s="17"/>
      <c r="H40" s="18"/>
      <c r="I40" s="10"/>
      <c r="J40" s="10"/>
      <c r="K40" s="10"/>
      <c r="L40" s="10"/>
      <c r="M40" s="10"/>
      <c r="N40" s="10"/>
    </row>
    <row r="41" spans="1:14" ht="16.5" thickBot="1" x14ac:dyDescent="0.25">
      <c r="A41" s="15">
        <v>40380</v>
      </c>
      <c r="B41" s="16">
        <v>735.3</v>
      </c>
      <c r="C41" s="17">
        <v>202</v>
      </c>
      <c r="D41" s="17">
        <v>874</v>
      </c>
      <c r="E41" s="17">
        <v>17.899999999999999</v>
      </c>
      <c r="F41" s="17">
        <v>124.54</v>
      </c>
      <c r="G41" s="17"/>
      <c r="H41" s="18"/>
      <c r="I41" s="10"/>
      <c r="J41" s="10"/>
      <c r="K41" s="10"/>
      <c r="L41" s="10"/>
      <c r="M41" s="10"/>
      <c r="N41" s="10"/>
    </row>
    <row r="42" spans="1:14" ht="16.5" thickBot="1" x14ac:dyDescent="0.25">
      <c r="A42" s="15">
        <v>40381</v>
      </c>
      <c r="B42" s="16">
        <v>746</v>
      </c>
      <c r="C42" s="17">
        <v>203.2</v>
      </c>
      <c r="D42" s="17">
        <v>879</v>
      </c>
      <c r="E42" s="17">
        <v>17.850000000000001</v>
      </c>
      <c r="F42" s="17">
        <v>124.59</v>
      </c>
      <c r="G42" s="17"/>
      <c r="H42" s="18"/>
      <c r="I42" s="10"/>
      <c r="J42" s="10"/>
      <c r="K42" s="10"/>
      <c r="L42" s="10"/>
      <c r="M42" s="10"/>
      <c r="N42" s="10"/>
    </row>
    <row r="43" spans="1:14" ht="16.5" thickBot="1" x14ac:dyDescent="0.25">
      <c r="A43" s="15">
        <v>40382</v>
      </c>
      <c r="B43" s="16">
        <v>751.1</v>
      </c>
      <c r="C43" s="17">
        <v>203.1</v>
      </c>
      <c r="D43" s="17">
        <v>868.6</v>
      </c>
      <c r="E43" s="17">
        <v>17.850000000000001</v>
      </c>
      <c r="F43" s="17">
        <v>123.75</v>
      </c>
      <c r="G43" s="17"/>
      <c r="H43" s="18"/>
      <c r="I43" s="10"/>
      <c r="J43" s="10"/>
      <c r="K43" s="10"/>
      <c r="L43" s="10"/>
      <c r="M43" s="10"/>
      <c r="N43" s="10"/>
    </row>
    <row r="44" spans="1:14" ht="16.5" thickBot="1" x14ac:dyDescent="0.25">
      <c r="A44" s="15">
        <v>40385</v>
      </c>
      <c r="B44" s="16">
        <v>769</v>
      </c>
      <c r="C44" s="17">
        <v>204</v>
      </c>
      <c r="D44" s="17">
        <v>866.6</v>
      </c>
      <c r="E44" s="17">
        <v>17.77</v>
      </c>
      <c r="F44" s="17">
        <v>125.5</v>
      </c>
      <c r="G44" s="17"/>
      <c r="H44" s="18"/>
      <c r="I44" s="19">
        <f>(B44-B4)/B4</f>
        <v>2.5470062675023369E-2</v>
      </c>
      <c r="J44" s="19">
        <f t="shared" ref="J44:M44" si="0">(C44-C4)/C4</f>
        <v>5.1004636785162316E-2</v>
      </c>
      <c r="K44" s="19">
        <f t="shared" si="0"/>
        <v>1.0023310023310051E-2</v>
      </c>
      <c r="L44" s="19">
        <f t="shared" si="0"/>
        <v>4.2228739002932482E-2</v>
      </c>
      <c r="M44" s="19">
        <f t="shared" si="0"/>
        <v>-0.19525488938762417</v>
      </c>
      <c r="N44" s="19">
        <v>1.9444444444444446E-3</v>
      </c>
    </row>
    <row r="45" spans="1:14" ht="16.5" thickBot="1" x14ac:dyDescent="0.25">
      <c r="A45" s="15">
        <v>40386</v>
      </c>
      <c r="B45" s="16">
        <v>797</v>
      </c>
      <c r="C45" s="17">
        <v>205.5</v>
      </c>
      <c r="D45" s="17">
        <v>872</v>
      </c>
      <c r="E45" s="17">
        <v>17.87</v>
      </c>
      <c r="F45" s="17">
        <v>125.97</v>
      </c>
      <c r="G45" s="17"/>
      <c r="H45" s="18"/>
      <c r="I45" s="19">
        <f t="shared" ref="I45:I93" si="1">(B45-B5)/B5</f>
        <v>4.1830065359477121E-2</v>
      </c>
      <c r="J45" s="19">
        <f t="shared" ref="J45:J93" si="2">(C45-C5)/C5</f>
        <v>5.1150895140664961E-2</v>
      </c>
      <c r="K45" s="19">
        <f t="shared" ref="K45:K93" si="3">(D45-D5)/D5</f>
        <v>-8.6402910413824717E-3</v>
      </c>
      <c r="L45" s="19">
        <f t="shared" ref="L45:L93" si="4">(E45-E5)/E5</f>
        <v>4.1982507288629879E-2</v>
      </c>
      <c r="M45" s="19">
        <f t="shared" ref="M45:M93" si="5">(F45-F5)/F5</f>
        <v>-0.2097735399284863</v>
      </c>
      <c r="N45" s="19">
        <v>1.9444444444444446E-3</v>
      </c>
    </row>
    <row r="46" spans="1:14" ht="16.5" thickBot="1" x14ac:dyDescent="0.25">
      <c r="A46" s="15">
        <v>40387</v>
      </c>
      <c r="B46" s="16">
        <v>800</v>
      </c>
      <c r="C46" s="17">
        <v>205</v>
      </c>
      <c r="D46" s="17">
        <v>865</v>
      </c>
      <c r="E46" s="17">
        <v>17.850000000000001</v>
      </c>
      <c r="F46" s="17">
        <v>126.66</v>
      </c>
      <c r="G46" s="17"/>
      <c r="H46" s="18"/>
      <c r="I46" s="19">
        <f t="shared" si="1"/>
        <v>5.2770101329122285E-2</v>
      </c>
      <c r="J46" s="19">
        <f t="shared" si="2"/>
        <v>3.015075376884422E-2</v>
      </c>
      <c r="K46" s="19">
        <f t="shared" si="3"/>
        <v>-2.8089887640449437E-2</v>
      </c>
      <c r="L46" s="19">
        <f t="shared" si="4"/>
        <v>-3.4613304488912769E-2</v>
      </c>
      <c r="M46" s="19">
        <f t="shared" si="5"/>
        <v>-0.17485342019543976</v>
      </c>
      <c r="N46" s="19">
        <v>1.9444444444444446E-3</v>
      </c>
    </row>
    <row r="47" spans="1:14" ht="16.5" thickBot="1" x14ac:dyDescent="0.25">
      <c r="A47" s="15">
        <v>40388</v>
      </c>
      <c r="B47" s="16">
        <v>808.2</v>
      </c>
      <c r="C47" s="17">
        <v>212.4</v>
      </c>
      <c r="D47" s="17">
        <v>873.5</v>
      </c>
      <c r="E47" s="17">
        <v>17.84</v>
      </c>
      <c r="F47" s="17">
        <v>124.31</v>
      </c>
      <c r="G47" s="17"/>
      <c r="H47" s="18"/>
      <c r="I47" s="19">
        <f t="shared" si="1"/>
        <v>9.3640054127198974E-2</v>
      </c>
      <c r="J47" s="19">
        <f t="shared" si="2"/>
        <v>0.10913838120104441</v>
      </c>
      <c r="K47" s="19">
        <f t="shared" si="3"/>
        <v>-7.3863636363636362E-3</v>
      </c>
      <c r="L47" s="19">
        <f t="shared" si="4"/>
        <v>-1.4364640883977986E-2</v>
      </c>
      <c r="M47" s="19">
        <f t="shared" si="5"/>
        <v>-0.19279220779220776</v>
      </c>
      <c r="N47" s="19">
        <v>1.9444444444444446E-3</v>
      </c>
    </row>
    <row r="48" spans="1:14" ht="16.5" thickBot="1" x14ac:dyDescent="0.25">
      <c r="A48" s="15">
        <v>40389</v>
      </c>
      <c r="B48" s="16">
        <v>766.5</v>
      </c>
      <c r="C48" s="17">
        <v>212</v>
      </c>
      <c r="D48" s="17">
        <v>870.1</v>
      </c>
      <c r="E48" s="17">
        <v>17.809999999999999</v>
      </c>
      <c r="F48" s="17">
        <v>124</v>
      </c>
      <c r="G48" s="17"/>
      <c r="H48" s="18"/>
      <c r="I48" s="19">
        <f t="shared" si="1"/>
        <v>4.856361149110807E-2</v>
      </c>
      <c r="J48" s="19">
        <f t="shared" si="2"/>
        <v>9.1658084449021696E-2</v>
      </c>
      <c r="K48" s="19">
        <f t="shared" si="3"/>
        <v>-2.553477433083207E-2</v>
      </c>
      <c r="L48" s="19">
        <f t="shared" si="4"/>
        <v>-2.6775956284153114E-2</v>
      </c>
      <c r="M48" s="19">
        <f t="shared" si="5"/>
        <v>-0.18421052631578946</v>
      </c>
      <c r="N48" s="19">
        <v>1.9444444444444446E-3</v>
      </c>
    </row>
    <row r="49" spans="1:14" ht="16.5" thickBot="1" x14ac:dyDescent="0.25">
      <c r="A49" s="15">
        <v>40392</v>
      </c>
      <c r="B49" s="16">
        <v>780</v>
      </c>
      <c r="C49" s="17">
        <v>214</v>
      </c>
      <c r="D49" s="17">
        <v>873.1</v>
      </c>
      <c r="E49" s="17">
        <v>17.66</v>
      </c>
      <c r="F49" s="17">
        <v>128.44999999999999</v>
      </c>
      <c r="G49" s="17"/>
      <c r="H49" s="18"/>
      <c r="I49" s="19">
        <f t="shared" si="1"/>
        <v>4.4176706827309238E-2</v>
      </c>
      <c r="J49" s="19">
        <f t="shared" si="2"/>
        <v>8.6570195481086631E-2</v>
      </c>
      <c r="K49" s="19">
        <f t="shared" si="3"/>
        <v>-3.949394939493947E-2</v>
      </c>
      <c r="L49" s="19">
        <f t="shared" si="4"/>
        <v>-3.8126361655773384E-2</v>
      </c>
      <c r="M49" s="19">
        <f t="shared" si="5"/>
        <v>-0.17923322683706078</v>
      </c>
      <c r="N49" s="19">
        <v>1.9444444444444446E-3</v>
      </c>
    </row>
    <row r="50" spans="1:14" ht="16.5" thickBot="1" x14ac:dyDescent="0.25">
      <c r="A50" s="15">
        <v>40393</v>
      </c>
      <c r="B50" s="16">
        <v>770</v>
      </c>
      <c r="C50" s="17">
        <v>215.9</v>
      </c>
      <c r="D50" s="17">
        <v>878.5</v>
      </c>
      <c r="E50" s="17">
        <v>17.57</v>
      </c>
      <c r="F50" s="17">
        <v>129.63</v>
      </c>
      <c r="G50" s="17"/>
      <c r="H50" s="18"/>
      <c r="I50" s="19">
        <f t="shared" si="1"/>
        <v>0.13737075332348597</v>
      </c>
      <c r="J50" s="19">
        <f t="shared" si="2"/>
        <v>0.1244791666666667</v>
      </c>
      <c r="K50" s="19">
        <f t="shared" si="3"/>
        <v>-2.1714922048997772E-2</v>
      </c>
      <c r="L50" s="19">
        <f t="shared" si="4"/>
        <v>-2.1169916434540335E-2</v>
      </c>
      <c r="M50" s="19">
        <f t="shared" si="5"/>
        <v>-0.1164201485924614</v>
      </c>
      <c r="N50" s="19">
        <v>1.9444444444444446E-3</v>
      </c>
    </row>
    <row r="51" spans="1:14" ht="16.5" thickBot="1" x14ac:dyDescent="0.25">
      <c r="A51" s="15">
        <v>40394</v>
      </c>
      <c r="B51" s="16">
        <v>774</v>
      </c>
      <c r="C51" s="17">
        <v>216</v>
      </c>
      <c r="D51" s="17">
        <v>873</v>
      </c>
      <c r="E51" s="17">
        <v>17.79</v>
      </c>
      <c r="F51" s="17">
        <v>131.99</v>
      </c>
      <c r="G51" s="17"/>
      <c r="H51" s="18"/>
      <c r="I51" s="19">
        <f t="shared" si="1"/>
        <v>0.15885611618505768</v>
      </c>
      <c r="J51" s="19">
        <f t="shared" si="2"/>
        <v>0.12558624283480976</v>
      </c>
      <c r="K51" s="19">
        <f t="shared" si="3"/>
        <v>-1.2443438914027148E-2</v>
      </c>
      <c r="L51" s="19">
        <f t="shared" si="4"/>
        <v>-3.3613445378152533E-3</v>
      </c>
      <c r="M51" s="19">
        <f t="shared" si="5"/>
        <v>-8.3339120772275843E-2</v>
      </c>
      <c r="N51" s="19">
        <v>1.9444444444444446E-3</v>
      </c>
    </row>
    <row r="52" spans="1:14" ht="16.5" thickBot="1" x14ac:dyDescent="0.25">
      <c r="A52" s="15">
        <v>40395</v>
      </c>
      <c r="B52" s="16">
        <v>765</v>
      </c>
      <c r="C52" s="17">
        <v>214.1</v>
      </c>
      <c r="D52" s="17">
        <v>875.6</v>
      </c>
      <c r="E52" s="17">
        <v>17.739999999999998</v>
      </c>
      <c r="F52" s="17">
        <v>131.1</v>
      </c>
      <c r="G52" s="17"/>
      <c r="H52" s="18"/>
      <c r="I52" s="19">
        <f t="shared" si="1"/>
        <v>0.17331288343558282</v>
      </c>
      <c r="J52" s="19">
        <f t="shared" si="2"/>
        <v>0.13280423280423279</v>
      </c>
      <c r="K52" s="19">
        <f t="shared" si="3"/>
        <v>-1.617977528089885E-2</v>
      </c>
      <c r="L52" s="19">
        <f t="shared" si="4"/>
        <v>4.3529411764705789E-2</v>
      </c>
      <c r="M52" s="19">
        <f t="shared" si="5"/>
        <v>-5.3087757313109392E-2</v>
      </c>
      <c r="N52" s="19">
        <v>1.9444444444444446E-3</v>
      </c>
    </row>
    <row r="53" spans="1:14" ht="16.5" thickBot="1" x14ac:dyDescent="0.25">
      <c r="A53" s="15">
        <v>40396</v>
      </c>
      <c r="B53" s="16">
        <v>754</v>
      </c>
      <c r="C53" s="17">
        <v>216</v>
      </c>
      <c r="D53" s="17">
        <v>879</v>
      </c>
      <c r="E53" s="17">
        <v>17.59</v>
      </c>
      <c r="F53" s="17">
        <v>131.54</v>
      </c>
      <c r="G53" s="17"/>
      <c r="H53" s="18"/>
      <c r="I53" s="19">
        <f t="shared" si="1"/>
        <v>0.13554216867469879</v>
      </c>
      <c r="J53" s="19">
        <f t="shared" si="2"/>
        <v>0.14225277630883135</v>
      </c>
      <c r="K53" s="19">
        <f t="shared" si="3"/>
        <v>-1.0135135135135136E-2</v>
      </c>
      <c r="L53" s="19">
        <f t="shared" si="4"/>
        <v>9.1795754446356934E-3</v>
      </c>
      <c r="M53" s="19">
        <f t="shared" si="5"/>
        <v>-6.0227191541044556E-2</v>
      </c>
      <c r="N53" s="19">
        <v>1.9444444444444446E-3</v>
      </c>
    </row>
    <row r="54" spans="1:14" ht="16.5" thickBot="1" x14ac:dyDescent="0.25">
      <c r="A54" s="15">
        <v>40399</v>
      </c>
      <c r="B54" s="16">
        <v>748.5</v>
      </c>
      <c r="C54" s="17">
        <v>220</v>
      </c>
      <c r="D54" s="17">
        <v>876.9</v>
      </c>
      <c r="E54" s="17">
        <v>18.07</v>
      </c>
      <c r="F54" s="17">
        <v>132.29</v>
      </c>
      <c r="G54" s="17"/>
      <c r="H54" s="18"/>
      <c r="I54" s="19">
        <f t="shared" si="1"/>
        <v>6.7760342368045651E-2</v>
      </c>
      <c r="J54" s="19">
        <f t="shared" si="2"/>
        <v>0.16217643951399888</v>
      </c>
      <c r="K54" s="19">
        <f t="shared" si="3"/>
        <v>-3.6267721727662385E-2</v>
      </c>
      <c r="L54" s="19">
        <f t="shared" si="4"/>
        <v>2.9043280182232439E-2</v>
      </c>
      <c r="M54" s="19">
        <f t="shared" si="5"/>
        <v>-5.5071428571428625E-2</v>
      </c>
      <c r="N54" s="19">
        <v>1.9444444444444446E-3</v>
      </c>
    </row>
    <row r="55" spans="1:14" ht="16.5" thickBot="1" x14ac:dyDescent="0.25">
      <c r="A55" s="15">
        <v>40400</v>
      </c>
      <c r="B55" s="16">
        <v>738.8</v>
      </c>
      <c r="C55" s="17">
        <v>219</v>
      </c>
      <c r="D55" s="17">
        <v>871</v>
      </c>
      <c r="E55" s="17">
        <v>17.82</v>
      </c>
      <c r="F55" s="17">
        <v>130</v>
      </c>
      <c r="G55" s="17"/>
      <c r="H55" s="18"/>
      <c r="I55" s="19">
        <f t="shared" si="1"/>
        <v>2.6253646339769381E-2</v>
      </c>
      <c r="J55" s="19">
        <f t="shared" si="2"/>
        <v>0.13178294573643412</v>
      </c>
      <c r="K55" s="19">
        <f t="shared" si="3"/>
        <v>-4.9126637554585149E-2</v>
      </c>
      <c r="L55" s="19">
        <f t="shared" si="4"/>
        <v>1.1235955056179536E-3</v>
      </c>
      <c r="M55" s="19">
        <f t="shared" si="5"/>
        <v>-7.1561205542065492E-2</v>
      </c>
      <c r="N55" s="19">
        <v>1.9444444444444446E-3</v>
      </c>
    </row>
    <row r="56" spans="1:14" ht="16.5" thickBot="1" x14ac:dyDescent="0.25">
      <c r="A56" s="15">
        <v>40401</v>
      </c>
      <c r="B56" s="16">
        <v>725.5</v>
      </c>
      <c r="C56" s="17">
        <v>212</v>
      </c>
      <c r="D56" s="17">
        <v>852.9</v>
      </c>
      <c r="E56" s="17">
        <v>18.29</v>
      </c>
      <c r="F56" s="17">
        <v>128.99</v>
      </c>
      <c r="G56" s="17"/>
      <c r="H56" s="18"/>
      <c r="I56" s="19">
        <f t="shared" si="1"/>
        <v>-6.8870523415977963E-4</v>
      </c>
      <c r="J56" s="19">
        <f t="shared" si="2"/>
        <v>8.1632653061224483E-2</v>
      </c>
      <c r="K56" s="19">
        <f t="shared" si="3"/>
        <v>-7.1016229168935893E-2</v>
      </c>
      <c r="L56" s="19">
        <f t="shared" si="4"/>
        <v>2.1787709497206736E-2</v>
      </c>
      <c r="M56" s="19">
        <f t="shared" si="5"/>
        <v>-7.6135224179916888E-2</v>
      </c>
      <c r="N56" s="19">
        <v>1.9444444444444446E-3</v>
      </c>
    </row>
    <row r="57" spans="1:14" ht="16.5" thickBot="1" x14ac:dyDescent="0.25">
      <c r="A57" s="15">
        <v>40402</v>
      </c>
      <c r="B57" s="16">
        <v>717.1</v>
      </c>
      <c r="C57" s="17">
        <v>212.5</v>
      </c>
      <c r="D57" s="17">
        <v>846.9</v>
      </c>
      <c r="E57" s="17">
        <v>18.149999999999999</v>
      </c>
      <c r="F57" s="17">
        <v>128.35</v>
      </c>
      <c r="G57" s="17"/>
      <c r="H57" s="18"/>
      <c r="I57" s="19">
        <f t="shared" si="1"/>
        <v>-1.9015047879616932E-2</v>
      </c>
      <c r="J57" s="19">
        <f t="shared" si="2"/>
        <v>8.9687708322650175E-2</v>
      </c>
      <c r="K57" s="19">
        <f t="shared" si="3"/>
        <v>-7.8454842219804158E-2</v>
      </c>
      <c r="L57" s="19">
        <f t="shared" si="4"/>
        <v>1.2269938650306685E-2</v>
      </c>
      <c r="M57" s="19">
        <f t="shared" si="5"/>
        <v>-9.4532627865961241E-2</v>
      </c>
      <c r="N57" s="19">
        <v>1.9444444444444446E-3</v>
      </c>
    </row>
    <row r="58" spans="1:14" ht="16.5" thickBot="1" x14ac:dyDescent="0.25">
      <c r="A58" s="15">
        <v>40403</v>
      </c>
      <c r="B58" s="16">
        <v>724.3</v>
      </c>
      <c r="C58" s="17">
        <v>215</v>
      </c>
      <c r="D58" s="17">
        <v>860</v>
      </c>
      <c r="E58" s="17">
        <v>18.12</v>
      </c>
      <c r="F58" s="17">
        <v>128.5</v>
      </c>
      <c r="G58" s="17"/>
      <c r="H58" s="18"/>
      <c r="I58" s="19">
        <f t="shared" si="1"/>
        <v>-2.1216216216216277E-2</v>
      </c>
      <c r="J58" s="19">
        <f t="shared" si="2"/>
        <v>9.5039217683610039E-2</v>
      </c>
      <c r="K58" s="19">
        <f t="shared" si="3"/>
        <v>-6.4200217627856368E-2</v>
      </c>
      <c r="L58" s="19">
        <f t="shared" si="4"/>
        <v>2.3150762281197071E-2</v>
      </c>
      <c r="M58" s="19">
        <f t="shared" si="5"/>
        <v>-0.10007703620701724</v>
      </c>
      <c r="N58" s="19">
        <v>1.9444444444444446E-3</v>
      </c>
    </row>
    <row r="59" spans="1:14" ht="16.5" thickBot="1" x14ac:dyDescent="0.25">
      <c r="A59" s="15">
        <v>40406</v>
      </c>
      <c r="B59" s="16">
        <v>732</v>
      </c>
      <c r="C59" s="17">
        <v>215.8</v>
      </c>
      <c r="D59" s="17">
        <v>864.5</v>
      </c>
      <c r="E59" s="17">
        <v>18.05</v>
      </c>
      <c r="F59" s="17">
        <v>128.80000000000001</v>
      </c>
      <c r="G59" s="17"/>
      <c r="H59" s="18"/>
      <c r="I59" s="19">
        <f t="shared" si="1"/>
        <v>4.11522633744856E-3</v>
      </c>
      <c r="J59" s="19">
        <f t="shared" si="2"/>
        <v>0.11813471502590679</v>
      </c>
      <c r="K59" s="19">
        <f t="shared" si="3"/>
        <v>-6.1346362649294245E-2</v>
      </c>
      <c r="L59" s="19">
        <f t="shared" si="4"/>
        <v>1.6901408450704265E-2</v>
      </c>
      <c r="M59" s="19">
        <f t="shared" si="5"/>
        <v>-0.10555555555555547</v>
      </c>
      <c r="N59" s="19">
        <v>1.9444444444444446E-3</v>
      </c>
    </row>
    <row r="60" spans="1:14" ht="16.5" thickBot="1" x14ac:dyDescent="0.25">
      <c r="A60" s="15">
        <v>40407</v>
      </c>
      <c r="B60" s="16">
        <v>756.8</v>
      </c>
      <c r="C60" s="17">
        <v>223</v>
      </c>
      <c r="D60" s="17">
        <v>867</v>
      </c>
      <c r="E60" s="17">
        <v>18.18</v>
      </c>
      <c r="F60" s="17">
        <v>138</v>
      </c>
      <c r="G60" s="17"/>
      <c r="H60" s="18"/>
      <c r="I60" s="19">
        <f t="shared" si="1"/>
        <v>2.895989123045541E-2</v>
      </c>
      <c r="J60" s="19">
        <f t="shared" si="2"/>
        <v>0.21857923497267759</v>
      </c>
      <c r="K60" s="19">
        <f t="shared" si="3"/>
        <v>-7.6677316293929709E-2</v>
      </c>
      <c r="L60" s="19">
        <f t="shared" si="4"/>
        <v>2.7118644067796634E-2</v>
      </c>
      <c r="M60" s="19">
        <f t="shared" si="5"/>
        <v>-4.1600111118827755E-2</v>
      </c>
      <c r="N60" s="19">
        <v>1.9444444444444446E-3</v>
      </c>
    </row>
    <row r="61" spans="1:14" ht="16.5" thickBot="1" x14ac:dyDescent="0.25">
      <c r="A61" s="15">
        <v>40408</v>
      </c>
      <c r="B61" s="16">
        <v>744.7</v>
      </c>
      <c r="C61" s="17">
        <v>221</v>
      </c>
      <c r="D61" s="17">
        <v>852</v>
      </c>
      <c r="E61" s="17">
        <v>18.100000000000001</v>
      </c>
      <c r="F61" s="17">
        <v>140.16</v>
      </c>
      <c r="G61" s="17"/>
      <c r="H61" s="18"/>
      <c r="I61" s="19">
        <f t="shared" si="1"/>
        <v>-8.5208361070429738E-3</v>
      </c>
      <c r="J61" s="19">
        <f t="shared" si="2"/>
        <v>0.16315789473684211</v>
      </c>
      <c r="K61" s="19">
        <f t="shared" si="3"/>
        <v>-9.2651757188498399E-2</v>
      </c>
      <c r="L61" s="19">
        <f t="shared" si="4"/>
        <v>1.0044642857142841E-2</v>
      </c>
      <c r="M61" s="19">
        <f t="shared" si="5"/>
        <v>7.9827400215748655E-3</v>
      </c>
      <c r="N61" s="19">
        <v>1.9444444444444446E-3</v>
      </c>
    </row>
    <row r="62" spans="1:14" ht="16.5" thickBot="1" x14ac:dyDescent="0.25">
      <c r="A62" s="15">
        <v>40409</v>
      </c>
      <c r="B62" s="16">
        <v>741</v>
      </c>
      <c r="C62" s="17">
        <v>228.4</v>
      </c>
      <c r="D62" s="17">
        <v>848</v>
      </c>
      <c r="E62" s="17">
        <v>18.899999999999999</v>
      </c>
      <c r="F62" s="17">
        <v>145.5</v>
      </c>
      <c r="G62" s="17"/>
      <c r="H62" s="18"/>
      <c r="I62" s="19">
        <f t="shared" si="1"/>
        <v>1.0914051841746248E-2</v>
      </c>
      <c r="J62" s="19">
        <f t="shared" si="2"/>
        <v>0.20846560846560849</v>
      </c>
      <c r="K62" s="19">
        <f t="shared" si="3"/>
        <v>-9.1396121290046026E-2</v>
      </c>
      <c r="L62" s="19">
        <f t="shared" si="4"/>
        <v>7.0821529745042494E-2</v>
      </c>
      <c r="M62" s="19">
        <f t="shared" si="5"/>
        <v>4.6762589928057555E-2</v>
      </c>
      <c r="N62" s="19">
        <v>1.9444444444444446E-3</v>
      </c>
    </row>
    <row r="63" spans="1:14" ht="16.5" thickBot="1" x14ac:dyDescent="0.25">
      <c r="A63" s="15">
        <v>40410</v>
      </c>
      <c r="B63" s="16">
        <v>729</v>
      </c>
      <c r="C63" s="17">
        <v>223</v>
      </c>
      <c r="D63" s="17">
        <v>836.3</v>
      </c>
      <c r="E63" s="17">
        <v>18.350000000000001</v>
      </c>
      <c r="F63" s="17">
        <v>140.13999999999999</v>
      </c>
      <c r="G63" s="17"/>
      <c r="H63" s="18"/>
      <c r="I63" s="19">
        <f t="shared" si="1"/>
        <v>1.3736263736263737E-3</v>
      </c>
      <c r="J63" s="19">
        <f t="shared" si="2"/>
        <v>0.19251336898395721</v>
      </c>
      <c r="K63" s="19">
        <f t="shared" si="3"/>
        <v>-4.9443055239827234E-2</v>
      </c>
      <c r="L63" s="19">
        <f t="shared" si="4"/>
        <v>2.9164329781267706E-2</v>
      </c>
      <c r="M63" s="19">
        <f t="shared" si="5"/>
        <v>4.00771856909602E-2</v>
      </c>
      <c r="N63" s="19">
        <v>1.9444444444444446E-3</v>
      </c>
    </row>
    <row r="64" spans="1:14" ht="16.5" thickBot="1" x14ac:dyDescent="0.25">
      <c r="A64" s="15">
        <v>40413</v>
      </c>
      <c r="B64" s="16">
        <v>734.5</v>
      </c>
      <c r="C64" s="17">
        <v>225.6</v>
      </c>
      <c r="D64" s="17">
        <v>840</v>
      </c>
      <c r="E64" s="17">
        <v>18.149999999999999</v>
      </c>
      <c r="F64" s="17">
        <v>141.01</v>
      </c>
      <c r="G64" s="17"/>
      <c r="H64" s="18"/>
      <c r="I64" s="19">
        <f t="shared" si="1"/>
        <v>2.7847746991323783E-2</v>
      </c>
      <c r="J64" s="19">
        <f t="shared" si="2"/>
        <v>0.2093272581077458</v>
      </c>
      <c r="K64" s="19">
        <f t="shared" si="3"/>
        <v>-3.4482758620689655E-2</v>
      </c>
      <c r="L64" s="19">
        <f t="shared" si="4"/>
        <v>3.7735849056603786E-2</v>
      </c>
      <c r="M64" s="19">
        <f t="shared" si="5"/>
        <v>8.552732871439557E-2</v>
      </c>
      <c r="N64" s="19">
        <v>1.9444444444444446E-3</v>
      </c>
    </row>
    <row r="65" spans="1:14" ht="16.5" thickBot="1" x14ac:dyDescent="0.25">
      <c r="A65" s="15">
        <v>40414</v>
      </c>
      <c r="B65" s="16">
        <v>714.7</v>
      </c>
      <c r="C65" s="17">
        <v>224.5</v>
      </c>
      <c r="D65" s="17">
        <v>819</v>
      </c>
      <c r="E65" s="17">
        <v>18.02</v>
      </c>
      <c r="F65" s="17">
        <v>138.01</v>
      </c>
      <c r="G65" s="17"/>
      <c r="H65" s="18"/>
      <c r="I65" s="19">
        <f t="shared" si="1"/>
        <v>5.9113300492611475E-3</v>
      </c>
      <c r="J65" s="19">
        <f t="shared" si="2"/>
        <v>0.20053475935828877</v>
      </c>
      <c r="K65" s="19">
        <f t="shared" si="3"/>
        <v>-5.4272517321016164E-2</v>
      </c>
      <c r="L65" s="19">
        <f t="shared" si="4"/>
        <v>2.6780626780626714E-2</v>
      </c>
      <c r="M65" s="19">
        <f t="shared" si="5"/>
        <v>5.3511450381679322E-2</v>
      </c>
      <c r="N65" s="19">
        <v>1.9444444444444446E-3</v>
      </c>
    </row>
    <row r="66" spans="1:14" ht="16.5" thickBot="1" x14ac:dyDescent="0.25">
      <c r="A66" s="15">
        <v>40415</v>
      </c>
      <c r="B66" s="16">
        <v>700</v>
      </c>
      <c r="C66" s="17">
        <v>221.2</v>
      </c>
      <c r="D66" s="17">
        <v>820</v>
      </c>
      <c r="E66" s="17">
        <v>18</v>
      </c>
      <c r="F66" s="17">
        <v>137.25</v>
      </c>
      <c r="G66" s="17"/>
      <c r="H66" s="18"/>
      <c r="I66" s="19">
        <f t="shared" si="1"/>
        <v>-8.4985835694051E-3</v>
      </c>
      <c r="J66" s="19">
        <f t="shared" si="2"/>
        <v>0.14909090909090902</v>
      </c>
      <c r="K66" s="19">
        <f t="shared" si="3"/>
        <v>-4.9716073704948405E-2</v>
      </c>
      <c r="L66" s="19">
        <f t="shared" si="4"/>
        <v>1.0101010101010085E-2</v>
      </c>
      <c r="M66" s="19">
        <f t="shared" si="5"/>
        <v>7.6555023923445015E-2</v>
      </c>
      <c r="N66" s="19">
        <v>1.9444444444444446E-3</v>
      </c>
    </row>
    <row r="67" spans="1:14" ht="16.5" thickBot="1" x14ac:dyDescent="0.25">
      <c r="A67" s="15">
        <v>40416</v>
      </c>
      <c r="B67" s="16">
        <v>714.1</v>
      </c>
      <c r="C67" s="17">
        <v>223</v>
      </c>
      <c r="D67" s="17">
        <v>827</v>
      </c>
      <c r="E67" s="17">
        <v>18.149999999999999</v>
      </c>
      <c r="F67" s="17">
        <v>137</v>
      </c>
      <c r="G67" s="17"/>
      <c r="H67" s="18"/>
      <c r="I67" s="19">
        <f t="shared" si="1"/>
        <v>4.1113864994897283E-2</v>
      </c>
      <c r="J67" s="19">
        <f t="shared" si="2"/>
        <v>0.17989417989417988</v>
      </c>
      <c r="K67" s="19">
        <f t="shared" si="3"/>
        <v>-3.2748538011695909E-2</v>
      </c>
      <c r="L67" s="19">
        <f t="shared" si="4"/>
        <v>3.5367940673131627E-2</v>
      </c>
      <c r="M67" s="19">
        <f t="shared" si="5"/>
        <v>0.12757201646090535</v>
      </c>
      <c r="N67" s="19">
        <v>1.9444444444444446E-3</v>
      </c>
    </row>
    <row r="68" spans="1:14" ht="16.5" thickBot="1" x14ac:dyDescent="0.25">
      <c r="A68" s="15">
        <v>40417</v>
      </c>
      <c r="B68" s="16">
        <v>719.7</v>
      </c>
      <c r="C68" s="17">
        <v>224.8</v>
      </c>
      <c r="D68" s="17">
        <v>826</v>
      </c>
      <c r="E68" s="17">
        <v>18.04</v>
      </c>
      <c r="F68" s="17">
        <v>137.62</v>
      </c>
      <c r="G68" s="17"/>
      <c r="H68" s="18"/>
      <c r="I68" s="19">
        <f t="shared" si="1"/>
        <v>6.9549710209540899E-2</v>
      </c>
      <c r="J68" s="19">
        <f t="shared" si="2"/>
        <v>0.16961498439125924</v>
      </c>
      <c r="K68" s="19">
        <f t="shared" si="3"/>
        <v>-4.0427509293680247E-2</v>
      </c>
      <c r="L68" s="19">
        <f t="shared" si="4"/>
        <v>1.5765765765765629E-2</v>
      </c>
      <c r="M68" s="19">
        <f t="shared" si="5"/>
        <v>0.1242545543664734</v>
      </c>
      <c r="N68" s="19">
        <v>1.9444444444444446E-3</v>
      </c>
    </row>
    <row r="69" spans="1:14" ht="16.5" thickBot="1" x14ac:dyDescent="0.25">
      <c r="A69" s="15">
        <v>40420</v>
      </c>
      <c r="B69" s="16">
        <v>719</v>
      </c>
      <c r="C69" s="17">
        <v>225</v>
      </c>
      <c r="D69" s="17">
        <v>830</v>
      </c>
      <c r="E69" s="17">
        <v>17.95</v>
      </c>
      <c r="F69" s="17">
        <v>135</v>
      </c>
      <c r="G69" s="17"/>
      <c r="H69" s="18"/>
      <c r="I69" s="19">
        <f t="shared" si="1"/>
        <v>6.3609467455621307E-2</v>
      </c>
      <c r="J69" s="19">
        <f t="shared" si="2"/>
        <v>0.18421052631578946</v>
      </c>
      <c r="K69" s="19">
        <f t="shared" si="3"/>
        <v>-3.2634032634032632E-2</v>
      </c>
      <c r="L69" s="19">
        <f t="shared" si="4"/>
        <v>2.924311926605493E-2</v>
      </c>
      <c r="M69" s="19">
        <f t="shared" si="5"/>
        <v>0.15384615384615385</v>
      </c>
      <c r="N69" s="19">
        <v>1.9444444444444446E-3</v>
      </c>
    </row>
    <row r="70" spans="1:14" ht="16.5" thickBot="1" x14ac:dyDescent="0.25">
      <c r="A70" s="15">
        <v>40421</v>
      </c>
      <c r="B70" s="16">
        <v>712.2</v>
      </c>
      <c r="C70" s="17">
        <v>224.2</v>
      </c>
      <c r="D70" s="17">
        <v>819</v>
      </c>
      <c r="E70" s="17">
        <v>17.72</v>
      </c>
      <c r="F70" s="17">
        <v>138</v>
      </c>
      <c r="G70" s="17"/>
      <c r="H70" s="18"/>
      <c r="I70" s="19">
        <f t="shared" si="1"/>
        <v>3.2473180632067403E-2</v>
      </c>
      <c r="J70" s="19">
        <f t="shared" si="2"/>
        <v>0.17999999999999994</v>
      </c>
      <c r="K70" s="19">
        <f t="shared" si="3"/>
        <v>-7.1428571428571425E-2</v>
      </c>
      <c r="L70" s="19">
        <f t="shared" si="4"/>
        <v>9.6866096866095805E-3</v>
      </c>
      <c r="M70" s="19">
        <f t="shared" si="5"/>
        <v>8.7299086038449408E-2</v>
      </c>
      <c r="N70" s="19">
        <v>1.9444444444444446E-3</v>
      </c>
    </row>
    <row r="71" spans="1:14" ht="16.5" thickBot="1" x14ac:dyDescent="0.25">
      <c r="A71" s="15">
        <v>40422</v>
      </c>
      <c r="B71" s="16">
        <v>729</v>
      </c>
      <c r="C71" s="17">
        <v>224.6</v>
      </c>
      <c r="D71" s="17">
        <v>818</v>
      </c>
      <c r="E71" s="17">
        <v>17.75</v>
      </c>
      <c r="F71" s="17">
        <v>157.44999999999999</v>
      </c>
      <c r="G71" s="17"/>
      <c r="H71" s="18"/>
      <c r="I71" s="19">
        <f t="shared" si="1"/>
        <v>7.6809453471196457E-2</v>
      </c>
      <c r="J71" s="19">
        <f t="shared" si="2"/>
        <v>0.17838405036726129</v>
      </c>
      <c r="K71" s="19">
        <f t="shared" si="3"/>
        <v>-6.8443229700489716E-2</v>
      </c>
      <c r="L71" s="19">
        <f t="shared" si="4"/>
        <v>1.0820045558086635E-2</v>
      </c>
      <c r="M71" s="19">
        <f t="shared" si="5"/>
        <v>0.31153685964181582</v>
      </c>
      <c r="N71" s="19">
        <v>1.9444444444444446E-3</v>
      </c>
    </row>
    <row r="72" spans="1:14" ht="16.5" thickBot="1" x14ac:dyDescent="0.25">
      <c r="A72" s="15">
        <v>40423</v>
      </c>
      <c r="B72" s="16">
        <v>745</v>
      </c>
      <c r="C72" s="17">
        <v>226.8</v>
      </c>
      <c r="D72" s="17">
        <v>834</v>
      </c>
      <c r="E72" s="17">
        <v>17.88</v>
      </c>
      <c r="F72" s="17">
        <v>166.99</v>
      </c>
      <c r="G72" s="17"/>
      <c r="H72" s="18"/>
      <c r="I72" s="19">
        <f t="shared" si="1"/>
        <v>2.9005524861878452E-2</v>
      </c>
      <c r="J72" s="19">
        <f t="shared" si="2"/>
        <v>0.18433420365535255</v>
      </c>
      <c r="K72" s="19">
        <f t="shared" si="3"/>
        <v>-5.1086585504608005E-2</v>
      </c>
      <c r="L72" s="19">
        <f t="shared" si="4"/>
        <v>1.8803418803418705E-2</v>
      </c>
      <c r="M72" s="19">
        <f t="shared" si="5"/>
        <v>0.3789430222956236</v>
      </c>
      <c r="N72" s="19">
        <v>1.9444444444444446E-3</v>
      </c>
    </row>
    <row r="73" spans="1:14" ht="16.5" thickBot="1" x14ac:dyDescent="0.25">
      <c r="A73" s="15">
        <v>40424</v>
      </c>
      <c r="B73" s="16">
        <v>740</v>
      </c>
      <c r="C73" s="17">
        <v>227</v>
      </c>
      <c r="D73" s="17">
        <v>832</v>
      </c>
      <c r="E73" s="17">
        <v>17.88</v>
      </c>
      <c r="F73" s="17">
        <v>168.76</v>
      </c>
      <c r="G73" s="17"/>
      <c r="H73" s="18"/>
      <c r="I73" s="19">
        <f t="shared" si="1"/>
        <v>1.4393420150788211E-2</v>
      </c>
      <c r="J73" s="19">
        <f t="shared" si="2"/>
        <v>0.18537859007832899</v>
      </c>
      <c r="K73" s="19">
        <f t="shared" si="3"/>
        <v>-5.3469852104664393E-2</v>
      </c>
      <c r="L73" s="19">
        <f t="shared" si="4"/>
        <v>1.7064846416382295E-2</v>
      </c>
      <c r="M73" s="19">
        <f t="shared" si="5"/>
        <v>0.39922062847193429</v>
      </c>
      <c r="N73" s="19">
        <v>1.9444444444444446E-3</v>
      </c>
    </row>
    <row r="74" spans="1:14" ht="16.5" thickBot="1" x14ac:dyDescent="0.25">
      <c r="A74" s="15">
        <v>40427</v>
      </c>
      <c r="B74" s="16">
        <v>738</v>
      </c>
      <c r="C74" s="17">
        <v>226</v>
      </c>
      <c r="D74" s="17">
        <v>834.5</v>
      </c>
      <c r="E74" s="17">
        <v>17.88</v>
      </c>
      <c r="F74" s="17">
        <v>180.55</v>
      </c>
      <c r="G74" s="17"/>
      <c r="H74" s="18"/>
      <c r="I74" s="19">
        <f t="shared" si="1"/>
        <v>1.793103448275862E-2</v>
      </c>
      <c r="J74" s="19">
        <f t="shared" si="2"/>
        <v>0.16789829982946622</v>
      </c>
      <c r="K74" s="19">
        <f t="shared" si="3"/>
        <v>-4.9652659150438469E-2</v>
      </c>
      <c r="L74" s="19">
        <f t="shared" si="4"/>
        <v>6.7567567567566123E-3</v>
      </c>
      <c r="M74" s="19">
        <f t="shared" si="5"/>
        <v>0.41054687500000009</v>
      </c>
      <c r="N74" s="19">
        <v>1.9444444444444446E-3</v>
      </c>
    </row>
    <row r="75" spans="1:14" ht="16.5" thickBot="1" x14ac:dyDescent="0.25">
      <c r="A75" s="15">
        <v>40428</v>
      </c>
      <c r="B75" s="16">
        <v>723.9</v>
      </c>
      <c r="C75" s="17">
        <v>225.1</v>
      </c>
      <c r="D75" s="17">
        <v>828</v>
      </c>
      <c r="E75" s="17">
        <v>18.04</v>
      </c>
      <c r="F75" s="17">
        <v>195</v>
      </c>
      <c r="G75" s="17"/>
      <c r="H75" s="18"/>
      <c r="I75" s="19">
        <f t="shared" si="1"/>
        <v>-4.8126232741617384E-2</v>
      </c>
      <c r="J75" s="19">
        <f t="shared" si="2"/>
        <v>0.13917004048582995</v>
      </c>
      <c r="K75" s="19">
        <f t="shared" si="3"/>
        <v>-5.3389733622956494E-2</v>
      </c>
      <c r="L75" s="19">
        <f t="shared" si="4"/>
        <v>-1.6602102933038815E-3</v>
      </c>
      <c r="M75" s="19">
        <f t="shared" si="5"/>
        <v>0.49299441084143619</v>
      </c>
      <c r="N75" s="19">
        <v>1.9444444444444446E-3</v>
      </c>
    </row>
    <row r="76" spans="1:14" ht="16.5" thickBot="1" x14ac:dyDescent="0.25">
      <c r="A76" s="15">
        <v>40429</v>
      </c>
      <c r="B76" s="16">
        <v>716.5</v>
      </c>
      <c r="C76" s="17">
        <v>225</v>
      </c>
      <c r="D76" s="17">
        <v>822.5</v>
      </c>
      <c r="E76" s="17">
        <v>17.989999999999998</v>
      </c>
      <c r="F76" s="17">
        <v>194</v>
      </c>
      <c r="G76" s="17"/>
      <c r="H76" s="18"/>
      <c r="I76" s="19">
        <f t="shared" si="1"/>
        <v>-5.7112777997104854E-2</v>
      </c>
      <c r="J76" s="19">
        <f t="shared" si="2"/>
        <v>0.125</v>
      </c>
      <c r="K76" s="19">
        <f t="shared" si="3"/>
        <v>-6.8305391934753004E-2</v>
      </c>
      <c r="L76" s="19">
        <f t="shared" si="4"/>
        <v>-3.3240997229918158E-3</v>
      </c>
      <c r="M76" s="19">
        <f t="shared" si="5"/>
        <v>0.50364284607037657</v>
      </c>
      <c r="N76" s="19">
        <v>1.9444444444444446E-3</v>
      </c>
    </row>
    <row r="77" spans="1:14" ht="16.5" thickBot="1" x14ac:dyDescent="0.25">
      <c r="A77" s="15">
        <v>40430</v>
      </c>
      <c r="B77" s="16">
        <v>728.9</v>
      </c>
      <c r="C77" s="17">
        <v>225.8</v>
      </c>
      <c r="D77" s="17">
        <v>829</v>
      </c>
      <c r="E77" s="17">
        <v>17.68</v>
      </c>
      <c r="F77" s="17">
        <v>182.55</v>
      </c>
      <c r="G77" s="17"/>
      <c r="H77" s="18"/>
      <c r="I77" s="19">
        <f t="shared" si="1"/>
        <v>-3.7755775577557785E-2</v>
      </c>
      <c r="J77" s="19">
        <f t="shared" si="2"/>
        <v>0.12562313060817556</v>
      </c>
      <c r="K77" s="19">
        <f t="shared" si="3"/>
        <v>-5.5701104909442967E-2</v>
      </c>
      <c r="L77" s="19">
        <f t="shared" si="4"/>
        <v>-1.6138007790762337E-2</v>
      </c>
      <c r="M77" s="19">
        <f t="shared" si="5"/>
        <v>0.43288854003139721</v>
      </c>
      <c r="N77" s="19">
        <v>1.9444444444444446E-3</v>
      </c>
    </row>
    <row r="78" spans="1:14" ht="16.5" thickBot="1" x14ac:dyDescent="0.25">
      <c r="A78" s="15">
        <v>40431</v>
      </c>
      <c r="B78" s="16">
        <v>719.2</v>
      </c>
      <c r="C78" s="17">
        <v>225</v>
      </c>
      <c r="D78" s="17">
        <v>820.9</v>
      </c>
      <c r="E78" s="17">
        <v>17.61</v>
      </c>
      <c r="F78" s="17">
        <v>186.26</v>
      </c>
      <c r="G78" s="17"/>
      <c r="H78" s="18"/>
      <c r="I78" s="19">
        <f t="shared" si="1"/>
        <v>-2.679296346414067E-2</v>
      </c>
      <c r="J78" s="19">
        <f t="shared" si="2"/>
        <v>0.13636363636363635</v>
      </c>
      <c r="K78" s="19">
        <f t="shared" si="3"/>
        <v>-5.317185697808538E-2</v>
      </c>
      <c r="L78" s="19">
        <f t="shared" si="4"/>
        <v>-1.3445378151260614E-2</v>
      </c>
      <c r="M78" s="19">
        <f t="shared" si="5"/>
        <v>0.47474267616785426</v>
      </c>
      <c r="N78" s="19">
        <v>1.9444444444444446E-3</v>
      </c>
    </row>
    <row r="79" spans="1:14" ht="16.5" thickBot="1" x14ac:dyDescent="0.25">
      <c r="A79" s="15">
        <v>40434</v>
      </c>
      <c r="B79" s="16">
        <v>731</v>
      </c>
      <c r="C79" s="17">
        <v>224.9</v>
      </c>
      <c r="D79" s="17">
        <v>824</v>
      </c>
      <c r="E79" s="17">
        <v>17.920000000000002</v>
      </c>
      <c r="F79" s="17">
        <v>192.16</v>
      </c>
      <c r="G79" s="17"/>
      <c r="H79" s="18"/>
      <c r="I79" s="19">
        <f t="shared" si="1"/>
        <v>1.8105849582172703E-2</v>
      </c>
      <c r="J79" s="19">
        <f t="shared" si="2"/>
        <v>0.12455622781139054</v>
      </c>
      <c r="K79" s="19">
        <f t="shared" si="3"/>
        <v>-4.9377018920166077E-2</v>
      </c>
      <c r="L79" s="19">
        <f t="shared" si="4"/>
        <v>1.2429378531073584E-2</v>
      </c>
      <c r="M79" s="19">
        <f t="shared" si="5"/>
        <v>0.54036072144288572</v>
      </c>
      <c r="N79" s="19">
        <v>1.9444444444444446E-3</v>
      </c>
    </row>
    <row r="80" spans="1:14" ht="16.5" thickBot="1" x14ac:dyDescent="0.25">
      <c r="A80" s="15">
        <v>40435</v>
      </c>
      <c r="B80" s="16">
        <v>723</v>
      </c>
      <c r="C80" s="17">
        <v>225.9</v>
      </c>
      <c r="D80" s="17">
        <v>827.6</v>
      </c>
      <c r="E80" s="17">
        <v>17.89</v>
      </c>
      <c r="F80" s="17">
        <v>187.5</v>
      </c>
      <c r="G80" s="17"/>
      <c r="H80" s="18"/>
      <c r="I80" s="19">
        <f t="shared" si="1"/>
        <v>9.7765363128491621E-3</v>
      </c>
      <c r="J80" s="19">
        <f t="shared" si="2"/>
        <v>0.14090909090909093</v>
      </c>
      <c r="K80" s="19">
        <f t="shared" si="3"/>
        <v>-4.1019698725376565E-2</v>
      </c>
      <c r="L80" s="19">
        <f t="shared" si="4"/>
        <v>-5.586592178769839E-4</v>
      </c>
      <c r="M80" s="19">
        <f t="shared" si="5"/>
        <v>0.49046104928457873</v>
      </c>
      <c r="N80" s="19">
        <v>1.9444444444444446E-3</v>
      </c>
    </row>
    <row r="81" spans="1:14" ht="16.5" thickBot="1" x14ac:dyDescent="0.25">
      <c r="A81" s="15">
        <v>40436</v>
      </c>
      <c r="B81" s="16">
        <v>715.9</v>
      </c>
      <c r="C81" s="17">
        <v>224.5</v>
      </c>
      <c r="D81" s="17">
        <v>830</v>
      </c>
      <c r="E81" s="17">
        <v>17.64</v>
      </c>
      <c r="F81" s="17">
        <v>178.46</v>
      </c>
      <c r="G81" s="17"/>
      <c r="H81" s="18"/>
      <c r="I81" s="19">
        <f t="shared" si="1"/>
        <v>-2.6383788929688533E-2</v>
      </c>
      <c r="J81" s="19">
        <f t="shared" si="2"/>
        <v>0.11138613861386139</v>
      </c>
      <c r="K81" s="19">
        <f t="shared" si="3"/>
        <v>-5.0343249427917618E-2</v>
      </c>
      <c r="L81" s="19">
        <f t="shared" si="4"/>
        <v>-1.4525139664804359E-2</v>
      </c>
      <c r="M81" s="19">
        <f t="shared" si="5"/>
        <v>0.43295326802633693</v>
      </c>
      <c r="N81" s="19">
        <v>1.9444444444444446E-3</v>
      </c>
    </row>
    <row r="82" spans="1:14" ht="16.5" thickBot="1" x14ac:dyDescent="0.25">
      <c r="A82" s="15">
        <v>40437</v>
      </c>
      <c r="B82" s="16">
        <v>714.5</v>
      </c>
      <c r="C82" s="17">
        <v>218.5</v>
      </c>
      <c r="D82" s="17">
        <v>840</v>
      </c>
      <c r="E82" s="17">
        <v>17.670000000000002</v>
      </c>
      <c r="F82" s="17">
        <v>182.75</v>
      </c>
      <c r="G82" s="17"/>
      <c r="H82" s="18"/>
      <c r="I82" s="19">
        <f t="shared" si="1"/>
        <v>-4.2225201072386059E-2</v>
      </c>
      <c r="J82" s="19">
        <f t="shared" si="2"/>
        <v>7.5295275590551242E-2</v>
      </c>
      <c r="K82" s="19">
        <f t="shared" si="3"/>
        <v>-4.4368600682593858E-2</v>
      </c>
      <c r="L82" s="19">
        <f t="shared" si="4"/>
        <v>-1.0084033613445361E-2</v>
      </c>
      <c r="M82" s="19">
        <f t="shared" si="5"/>
        <v>0.46681114054097433</v>
      </c>
      <c r="N82" s="19">
        <v>1.9444444444444446E-3</v>
      </c>
    </row>
    <row r="83" spans="1:14" ht="16.5" thickBot="1" x14ac:dyDescent="0.25">
      <c r="A83" s="15">
        <v>40438</v>
      </c>
      <c r="B83" s="16">
        <v>702.6</v>
      </c>
      <c r="C83" s="17">
        <v>217.5</v>
      </c>
      <c r="D83" s="17">
        <v>835</v>
      </c>
      <c r="E83" s="17">
        <v>17.420000000000002</v>
      </c>
      <c r="F83" s="17">
        <v>184.48</v>
      </c>
      <c r="G83" s="17"/>
      <c r="H83" s="18"/>
      <c r="I83" s="19">
        <f t="shared" si="1"/>
        <v>-6.4571961123685254E-2</v>
      </c>
      <c r="J83" s="19">
        <f t="shared" si="2"/>
        <v>7.0901033973412145E-2</v>
      </c>
      <c r="K83" s="19">
        <f t="shared" si="3"/>
        <v>-3.8682938061248014E-2</v>
      </c>
      <c r="L83" s="19">
        <f t="shared" si="4"/>
        <v>-2.4089635854341721E-2</v>
      </c>
      <c r="M83" s="19">
        <f t="shared" si="5"/>
        <v>0.49074747474747465</v>
      </c>
      <c r="N83" s="19">
        <v>1.9444444444444446E-3</v>
      </c>
    </row>
    <row r="84" spans="1:14" ht="16.5" thickBot="1" x14ac:dyDescent="0.25">
      <c r="A84" s="15">
        <v>40441</v>
      </c>
      <c r="B84" s="16">
        <v>707</v>
      </c>
      <c r="C84" s="17">
        <v>218</v>
      </c>
      <c r="D84" s="17">
        <v>848</v>
      </c>
      <c r="E84" s="17">
        <v>17.59</v>
      </c>
      <c r="F84" s="17">
        <v>179.01</v>
      </c>
      <c r="G84" s="17"/>
      <c r="H84" s="20"/>
      <c r="I84" s="19">
        <f t="shared" si="1"/>
        <v>-8.0624187256176857E-2</v>
      </c>
      <c r="J84" s="19">
        <f t="shared" si="2"/>
        <v>6.8627450980392163E-2</v>
      </c>
      <c r="K84" s="19">
        <f t="shared" si="3"/>
        <v>-2.1463189476113573E-2</v>
      </c>
      <c r="L84" s="19">
        <f t="shared" si="4"/>
        <v>-1.0129431626336506E-2</v>
      </c>
      <c r="M84" s="19">
        <f t="shared" si="5"/>
        <v>0.42637450199203181</v>
      </c>
      <c r="N84" s="19">
        <v>1.9444444444444446E-3</v>
      </c>
    </row>
    <row r="85" spans="1:14" ht="16.5" thickBot="1" x14ac:dyDescent="0.25">
      <c r="A85" s="15">
        <v>40442</v>
      </c>
      <c r="B85" s="16">
        <v>718.1</v>
      </c>
      <c r="C85" s="17">
        <v>213</v>
      </c>
      <c r="D85" s="17">
        <v>835</v>
      </c>
      <c r="E85" s="17">
        <v>17.53</v>
      </c>
      <c r="F85" s="17">
        <v>181.81</v>
      </c>
      <c r="G85" s="17"/>
      <c r="H85" s="20"/>
      <c r="I85" s="19">
        <f t="shared" si="1"/>
        <v>-9.8996235884567102E-2</v>
      </c>
      <c r="J85" s="19">
        <f t="shared" si="2"/>
        <v>3.6496350364963501E-2</v>
      </c>
      <c r="K85" s="19">
        <f t="shared" si="3"/>
        <v>-4.2431192660550461E-2</v>
      </c>
      <c r="L85" s="19">
        <f t="shared" si="4"/>
        <v>-1.9026301063234462E-2</v>
      </c>
      <c r="M85" s="19">
        <f t="shared" si="5"/>
        <v>0.44328014606652383</v>
      </c>
      <c r="N85" s="19">
        <v>1.9444444444444446E-3</v>
      </c>
    </row>
    <row r="86" spans="1:14" ht="16.5" thickBot="1" x14ac:dyDescent="0.25">
      <c r="A86" s="15">
        <v>40443</v>
      </c>
      <c r="B86" s="16">
        <v>713</v>
      </c>
      <c r="C86" s="17">
        <v>208</v>
      </c>
      <c r="D86" s="17">
        <v>825</v>
      </c>
      <c r="E86" s="17">
        <v>17.53</v>
      </c>
      <c r="F86" s="17">
        <v>180.86</v>
      </c>
      <c r="G86" s="17"/>
      <c r="H86" s="20"/>
      <c r="I86" s="19">
        <f t="shared" si="1"/>
        <v>-0.10875</v>
      </c>
      <c r="J86" s="19">
        <f t="shared" si="2"/>
        <v>1.4634146341463415E-2</v>
      </c>
      <c r="K86" s="19">
        <f t="shared" si="3"/>
        <v>-4.6242774566473986E-2</v>
      </c>
      <c r="L86" s="19">
        <f t="shared" si="4"/>
        <v>-1.7927170868347355E-2</v>
      </c>
      <c r="M86" s="19">
        <f t="shared" si="5"/>
        <v>0.42791725880309506</v>
      </c>
      <c r="N86" s="19">
        <v>1.9444444444444446E-3</v>
      </c>
    </row>
    <row r="87" spans="1:14" ht="16.5" thickBot="1" x14ac:dyDescent="0.25">
      <c r="A87" s="15">
        <v>40444</v>
      </c>
      <c r="B87" s="16">
        <v>711</v>
      </c>
      <c r="C87" s="17">
        <v>214.3</v>
      </c>
      <c r="D87" s="17">
        <v>825</v>
      </c>
      <c r="E87" s="17">
        <v>17.45</v>
      </c>
      <c r="F87" s="17">
        <v>182.05</v>
      </c>
      <c r="G87" s="17"/>
      <c r="H87" s="20"/>
      <c r="I87" s="19">
        <f t="shared" si="1"/>
        <v>-0.12026726057906464</v>
      </c>
      <c r="J87" s="19">
        <f t="shared" si="2"/>
        <v>8.9453860640301575E-3</v>
      </c>
      <c r="K87" s="19">
        <f t="shared" si="3"/>
        <v>-5.5523755008586147E-2</v>
      </c>
      <c r="L87" s="19">
        <f t="shared" si="4"/>
        <v>-2.1860986547085234E-2</v>
      </c>
      <c r="M87" s="19">
        <f t="shared" si="5"/>
        <v>0.46448395141179316</v>
      </c>
      <c r="N87" s="19">
        <v>1.9444444444444446E-3</v>
      </c>
    </row>
    <row r="88" spans="1:14" ht="16.5" thickBot="1" x14ac:dyDescent="0.25">
      <c r="A88" s="15">
        <v>40445</v>
      </c>
      <c r="B88" s="16">
        <v>723.9</v>
      </c>
      <c r="C88" s="17">
        <v>212</v>
      </c>
      <c r="D88" s="17">
        <v>822.9</v>
      </c>
      <c r="E88" s="17">
        <v>17.54</v>
      </c>
      <c r="F88" s="17">
        <v>189.02</v>
      </c>
      <c r="G88" s="17"/>
      <c r="H88" s="20"/>
      <c r="I88" s="19">
        <f t="shared" si="1"/>
        <v>-5.5577299412915879E-2</v>
      </c>
      <c r="J88" s="19">
        <f t="shared" si="2"/>
        <v>0</v>
      </c>
      <c r="K88" s="19">
        <f t="shared" si="3"/>
        <v>-5.4246638317434828E-2</v>
      </c>
      <c r="L88" s="19">
        <f t="shared" si="4"/>
        <v>-1.5160022459292509E-2</v>
      </c>
      <c r="M88" s="19">
        <f t="shared" si="5"/>
        <v>0.52435483870967747</v>
      </c>
      <c r="N88" s="19">
        <v>1.9444444444444446E-3</v>
      </c>
    </row>
    <row r="89" spans="1:14" ht="16.5" thickBot="1" x14ac:dyDescent="0.25">
      <c r="A89" s="15">
        <v>40448</v>
      </c>
      <c r="B89" s="16">
        <v>720.5</v>
      </c>
      <c r="C89" s="17">
        <v>212</v>
      </c>
      <c r="D89" s="17">
        <v>819</v>
      </c>
      <c r="E89" s="17">
        <v>17.54</v>
      </c>
      <c r="F89" s="17">
        <v>198</v>
      </c>
      <c r="G89" s="17"/>
      <c r="H89" s="20"/>
      <c r="I89" s="19">
        <f t="shared" si="1"/>
        <v>-7.6282051282051289E-2</v>
      </c>
      <c r="J89" s="19">
        <f t="shared" si="2"/>
        <v>-9.3457943925233638E-3</v>
      </c>
      <c r="K89" s="19">
        <f t="shared" si="3"/>
        <v>-6.1963119917535246E-2</v>
      </c>
      <c r="L89" s="19">
        <f t="shared" si="4"/>
        <v>-6.7950169875425253E-3</v>
      </c>
      <c r="M89" s="19">
        <f t="shared" si="5"/>
        <v>0.54145581938497489</v>
      </c>
      <c r="N89" s="19">
        <v>1.9444444444444446E-3</v>
      </c>
    </row>
    <row r="90" spans="1:14" ht="16.5" thickBot="1" x14ac:dyDescent="0.25">
      <c r="A90" s="15">
        <v>40450</v>
      </c>
      <c r="B90" s="16">
        <v>714.9</v>
      </c>
      <c r="C90" s="17">
        <v>208.6</v>
      </c>
      <c r="D90" s="17">
        <v>800</v>
      </c>
      <c r="E90" s="17">
        <v>17.649999999999999</v>
      </c>
      <c r="F90" s="17">
        <v>193</v>
      </c>
      <c r="G90" s="17"/>
      <c r="H90" s="20"/>
      <c r="I90" s="19">
        <f t="shared" si="1"/>
        <v>-7.1558441558441585E-2</v>
      </c>
      <c r="J90" s="19">
        <f t="shared" si="2"/>
        <v>-3.3811949976841185E-2</v>
      </c>
      <c r="K90" s="19">
        <f t="shared" si="3"/>
        <v>-8.9356858281161064E-2</v>
      </c>
      <c r="L90" s="19">
        <f t="shared" si="4"/>
        <v>4.5532157085940977E-3</v>
      </c>
      <c r="M90" s="19">
        <f t="shared" si="5"/>
        <v>0.48885288899174578</v>
      </c>
      <c r="N90" s="19">
        <v>1.9444444444444446E-3</v>
      </c>
    </row>
    <row r="91" spans="1:14" ht="16.5" thickBot="1" x14ac:dyDescent="0.25">
      <c r="A91" s="15">
        <v>40451</v>
      </c>
      <c r="B91" s="16">
        <v>726.9</v>
      </c>
      <c r="C91" s="17">
        <v>209</v>
      </c>
      <c r="D91" s="17">
        <v>808</v>
      </c>
      <c r="E91" s="17">
        <v>17.649999999999999</v>
      </c>
      <c r="F91" s="17">
        <v>190.06</v>
      </c>
      <c r="G91" s="17"/>
      <c r="H91" s="20"/>
      <c r="I91" s="19">
        <f t="shared" si="1"/>
        <v>-6.0852713178294604E-2</v>
      </c>
      <c r="J91" s="19">
        <f t="shared" si="2"/>
        <v>-3.2407407407407406E-2</v>
      </c>
      <c r="K91" s="19">
        <f t="shared" si="3"/>
        <v>-7.4455899198167239E-2</v>
      </c>
      <c r="L91" s="19">
        <f t="shared" si="4"/>
        <v>-7.8695896571107683E-3</v>
      </c>
      <c r="M91" s="19">
        <f t="shared" si="5"/>
        <v>0.43995757254337442</v>
      </c>
      <c r="N91" s="19">
        <v>1.9444444444444446E-3</v>
      </c>
    </row>
    <row r="92" spans="1:14" ht="16.5" thickBot="1" x14ac:dyDescent="0.25">
      <c r="A92" s="15">
        <v>40452</v>
      </c>
      <c r="B92" s="16">
        <v>718.5</v>
      </c>
      <c r="C92" s="17">
        <v>207</v>
      </c>
      <c r="D92" s="17">
        <v>815</v>
      </c>
      <c r="E92" s="17">
        <v>17.57</v>
      </c>
      <c r="F92" s="17">
        <v>189.2</v>
      </c>
      <c r="G92" s="17"/>
      <c r="H92" s="20"/>
      <c r="I92" s="19">
        <f>(B92-B52)/B52</f>
        <v>-6.0784313725490195E-2</v>
      </c>
      <c r="J92" s="19">
        <f t="shared" si="2"/>
        <v>-3.3162073797290963E-2</v>
      </c>
      <c r="K92" s="19">
        <f t="shared" si="3"/>
        <v>-6.9209684787574263E-2</v>
      </c>
      <c r="L92" s="19">
        <f t="shared" si="4"/>
        <v>-9.5828635851182738E-3</v>
      </c>
      <c r="M92" s="19">
        <f t="shared" si="5"/>
        <v>0.44317315026697174</v>
      </c>
      <c r="N92" s="19">
        <v>1.9444444444444446E-3</v>
      </c>
    </row>
    <row r="93" spans="1:14" ht="16.5" thickBot="1" x14ac:dyDescent="0.25">
      <c r="A93" s="15">
        <v>40455</v>
      </c>
      <c r="B93" s="16">
        <v>723</v>
      </c>
      <c r="C93" s="17">
        <v>205</v>
      </c>
      <c r="D93" s="17">
        <v>811</v>
      </c>
      <c r="E93" s="17">
        <v>17.47</v>
      </c>
      <c r="F93" s="17">
        <v>185.2</v>
      </c>
      <c r="G93" s="17"/>
      <c r="H93" s="20"/>
      <c r="I93" s="19">
        <f t="shared" si="1"/>
        <v>-4.1114058355437667E-2</v>
      </c>
      <c r="J93" s="19">
        <f t="shared" si="2"/>
        <v>-5.0925925925925923E-2</v>
      </c>
      <c r="K93" s="19">
        <f t="shared" si="3"/>
        <v>-7.7360637087599549E-2</v>
      </c>
      <c r="L93" s="19">
        <f t="shared" si="4"/>
        <v>-6.8220579874929506E-3</v>
      </c>
      <c r="M93" s="19">
        <f t="shared" si="5"/>
        <v>0.40793674927778623</v>
      </c>
      <c r="N93" s="19">
        <v>1.9444444444444446E-3</v>
      </c>
    </row>
    <row r="94" spans="1:14" x14ac:dyDescent="0.2">
      <c r="A94" s="10"/>
      <c r="B94" s="10"/>
      <c r="C94" s="10"/>
      <c r="D94" s="10"/>
      <c r="E94" s="10"/>
      <c r="F94" s="10"/>
      <c r="G94" s="10"/>
      <c r="H94" s="20" t="s">
        <v>11</v>
      </c>
      <c r="I94" s="21">
        <f>AVERAGE(I44:I93)</f>
        <v>6.4344355193690049E-3</v>
      </c>
      <c r="J94" s="21">
        <f t="shared" ref="J94:N94" si="6">AVERAGE(J44:J93)</f>
        <v>0.1082577533927733</v>
      </c>
      <c r="K94" s="21">
        <f t="shared" si="6"/>
        <v>-4.8303023167974544E-2</v>
      </c>
      <c r="L94" s="21">
        <f t="shared" si="6"/>
        <v>5.5208905649602492E-3</v>
      </c>
      <c r="M94" s="21">
        <f t="shared" si="6"/>
        <v>0.18486598603332971</v>
      </c>
      <c r="N94" s="21">
        <f t="shared" si="6"/>
        <v>1.9444444444444433E-3</v>
      </c>
    </row>
    <row r="95" spans="1:14" x14ac:dyDescent="0.2">
      <c r="A95" s="10"/>
      <c r="B95" s="10"/>
      <c r="C95" s="10"/>
      <c r="D95" s="10"/>
      <c r="E95" s="10"/>
      <c r="F95" s="10"/>
      <c r="G95" s="10"/>
      <c r="H95" s="20"/>
      <c r="I95" s="20"/>
      <c r="J95" s="20"/>
      <c r="K95" s="20"/>
      <c r="L95" s="20"/>
      <c r="M95" s="20"/>
      <c r="N95" s="22"/>
    </row>
    <row r="96" spans="1:14" x14ac:dyDescent="0.2">
      <c r="A96" s="10"/>
      <c r="B96" s="10"/>
      <c r="C96" s="10"/>
      <c r="D96" s="10"/>
      <c r="E96" s="10"/>
      <c r="F96" s="10"/>
      <c r="G96" s="10"/>
      <c r="H96" s="20"/>
      <c r="I96" s="20"/>
      <c r="J96" s="20"/>
      <c r="K96" s="20"/>
      <c r="L96" s="20"/>
      <c r="M96" s="20"/>
      <c r="N96" s="22"/>
    </row>
    <row r="97" spans="1:14" x14ac:dyDescent="0.2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</row>
    <row r="98" spans="1:14" ht="16.5" thickBot="1" x14ac:dyDescent="0.3">
      <c r="B98" s="24" t="s">
        <v>12</v>
      </c>
      <c r="H98" s="10"/>
      <c r="I98" s="10"/>
      <c r="J98" s="10"/>
      <c r="K98" s="10"/>
      <c r="L98" s="10"/>
      <c r="M98" s="10"/>
      <c r="N98" s="10"/>
    </row>
    <row r="99" spans="1:14" ht="16.5" thickBot="1" x14ac:dyDescent="0.3">
      <c r="A99" s="25"/>
      <c r="B99" s="13" t="s">
        <v>2</v>
      </c>
      <c r="C99" s="13" t="s">
        <v>37</v>
      </c>
      <c r="D99" s="13" t="s">
        <v>3</v>
      </c>
      <c r="E99" s="13" t="s">
        <v>4</v>
      </c>
      <c r="F99" s="14" t="s">
        <v>5</v>
      </c>
      <c r="G99" s="14" t="s">
        <v>10</v>
      </c>
      <c r="H99" s="10"/>
      <c r="I99" s="10"/>
      <c r="J99" s="10"/>
      <c r="K99" s="10"/>
      <c r="L99" s="10"/>
      <c r="M99" s="10"/>
      <c r="N99" s="10"/>
    </row>
    <row r="100" spans="1:14" ht="16.5" thickBot="1" x14ac:dyDescent="0.3">
      <c r="A100" s="13" t="s">
        <v>2</v>
      </c>
      <c r="B100" s="19">
        <f>COVAR($I$44:$I$93,I44:I93)</f>
        <v>4.3226087671595463E-3</v>
      </c>
      <c r="C100" s="19">
        <f>COVAR($I$44:$I$93,J44:J93)</f>
        <v>2.4402931064206822E-3</v>
      </c>
      <c r="D100" s="19">
        <f t="shared" ref="D100:F100" si="7">COVAR($I$44:$I$93,K44:K93)</f>
        <v>7.5655547366264948E-4</v>
      </c>
      <c r="E100" s="19">
        <f>COVAR($I$44:$I$93,L44:L93)</f>
        <v>4.8314124107972034E-4</v>
      </c>
      <c r="F100" s="19">
        <f t="shared" si="7"/>
        <v>-1.1530477946781099E-2</v>
      </c>
      <c r="G100" s="26">
        <v>0</v>
      </c>
      <c r="H100" s="10"/>
      <c r="I100" s="10"/>
      <c r="J100" s="10"/>
      <c r="K100" s="10"/>
      <c r="L100" s="10"/>
      <c r="M100" s="10"/>
      <c r="N100" s="10"/>
    </row>
    <row r="101" spans="1:14" ht="16.5" thickBot="1" x14ac:dyDescent="0.3">
      <c r="A101" s="13" t="s">
        <v>37</v>
      </c>
      <c r="B101" s="19">
        <f>COVAR($J$44:$J$93,I44:I93)</f>
        <v>2.4402931064206822E-3</v>
      </c>
      <c r="C101" s="19">
        <f t="shared" ref="C101:F101" si="8">COVAR($J$44:$J$93,J44:J93)</f>
        <v>5.1119854674997137E-3</v>
      </c>
      <c r="D101" s="19">
        <f>COVAR($J$44:$J$93,K44:K93)</f>
        <v>8.9647482648662604E-5</v>
      </c>
      <c r="E101" s="19">
        <f t="shared" si="8"/>
        <v>8.4911032776917555E-4</v>
      </c>
      <c r="F101" s="19">
        <f t="shared" si="8"/>
        <v>-5.5941149969593144E-3</v>
      </c>
      <c r="G101" s="26">
        <v>0</v>
      </c>
      <c r="H101" s="10"/>
      <c r="I101" s="10"/>
      <c r="J101" s="10"/>
      <c r="K101" s="10"/>
      <c r="L101" s="10"/>
      <c r="M101" s="10"/>
      <c r="N101" s="10"/>
    </row>
    <row r="102" spans="1:14" ht="16.5" thickBot="1" x14ac:dyDescent="0.3">
      <c r="A102" s="13" t="s">
        <v>3</v>
      </c>
      <c r="B102" s="19">
        <f>COVAR($K$44:$K$93,I44:I93)</f>
        <v>7.5655547366264948E-4</v>
      </c>
      <c r="C102" s="19">
        <f t="shared" ref="C102:E102" si="9">COVAR($K$44:$K$93,J44:J93)</f>
        <v>8.9647482648662604E-5</v>
      </c>
      <c r="D102" s="19">
        <f t="shared" si="9"/>
        <v>5.173712586205773E-4</v>
      </c>
      <c r="E102" s="19">
        <f t="shared" si="9"/>
        <v>-2.4352259168868227E-5</v>
      </c>
      <c r="F102" s="19">
        <f>COVAR($K$44:$K$93,M44:M93)</f>
        <v>-2.1636579635067508E-3</v>
      </c>
      <c r="G102" s="26">
        <v>0</v>
      </c>
      <c r="H102" s="10"/>
      <c r="I102" s="10"/>
      <c r="J102" s="10"/>
      <c r="K102" s="10"/>
      <c r="L102" s="10"/>
      <c r="M102" s="10"/>
      <c r="N102" s="10"/>
    </row>
    <row r="103" spans="1:14" ht="16.5" thickBot="1" x14ac:dyDescent="0.3">
      <c r="A103" s="13" t="s">
        <v>4</v>
      </c>
      <c r="B103" s="19">
        <f>COVAR($L$44:$L$93,I44:I93)</f>
        <v>4.8314124107972034E-4</v>
      </c>
      <c r="C103" s="19">
        <f t="shared" ref="C103:F103" si="10">COVAR($L$44:$L$93,J44:J93)</f>
        <v>8.4911032776917555E-4</v>
      </c>
      <c r="D103" s="19">
        <f t="shared" si="10"/>
        <v>-2.4352259168868227E-5</v>
      </c>
      <c r="E103" s="19">
        <f t="shared" si="10"/>
        <v>5.1584846320428316E-4</v>
      </c>
      <c r="F103" s="19">
        <f t="shared" si="10"/>
        <v>-1.9631970975009863E-3</v>
      </c>
      <c r="G103" s="26">
        <v>0</v>
      </c>
      <c r="H103" s="10"/>
      <c r="I103" s="10"/>
      <c r="J103" s="10"/>
      <c r="K103" s="10"/>
      <c r="L103" s="10"/>
      <c r="M103" s="10"/>
      <c r="N103" s="10"/>
    </row>
    <row r="104" spans="1:14" ht="16.5" thickBot="1" x14ac:dyDescent="0.3">
      <c r="A104" s="14" t="s">
        <v>5</v>
      </c>
      <c r="B104" s="19">
        <f>COVAR($M$44:$M$93,I44:I93)</f>
        <v>-1.1530477946781099E-2</v>
      </c>
      <c r="C104" s="19">
        <f t="shared" ref="C104:F104" si="11">COVAR($M$44:$M$93,J44:J93)</f>
        <v>-5.5941149969593144E-3</v>
      </c>
      <c r="D104" s="19">
        <f>COVAR($M$44:$M$93,K44:K93)</f>
        <v>-2.1636579635067508E-3</v>
      </c>
      <c r="E104" s="19">
        <f t="shared" si="11"/>
        <v>-1.9631970975009863E-3</v>
      </c>
      <c r="F104" s="19">
        <f t="shared" si="11"/>
        <v>6.9203856974150921E-2</v>
      </c>
      <c r="G104" s="26">
        <v>0</v>
      </c>
      <c r="H104" s="10"/>
      <c r="I104" s="10"/>
      <c r="J104" s="10"/>
      <c r="K104" s="10"/>
      <c r="L104" s="10"/>
      <c r="M104" s="10"/>
      <c r="N104" s="10"/>
    </row>
    <row r="105" spans="1:14" ht="16.5" thickBot="1" x14ac:dyDescent="0.3">
      <c r="A105" s="14" t="s">
        <v>10</v>
      </c>
      <c r="B105" s="27">
        <v>0</v>
      </c>
      <c r="C105" s="27">
        <v>0</v>
      </c>
      <c r="D105" s="27">
        <v>0</v>
      </c>
      <c r="E105" s="27">
        <v>0</v>
      </c>
      <c r="F105" s="27">
        <v>0</v>
      </c>
      <c r="G105" s="26">
        <v>0</v>
      </c>
      <c r="H105" s="10"/>
      <c r="I105" s="10"/>
      <c r="J105" s="10"/>
      <c r="K105" s="10"/>
      <c r="L105" s="10"/>
      <c r="M105" s="10"/>
      <c r="N105" s="10"/>
    </row>
    <row r="106" spans="1:14" x14ac:dyDescent="0.2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</row>
  </sheetData>
  <mergeCells count="1">
    <mergeCell ref="B2:G2"/>
  </mergeCells>
  <hyperlinks>
    <hyperlink ref="A4" r:id="rId1" tooltip="Historie kurzu " display="http://www.akcie.cz/kurzy-cz/historie/55790-/LTC=1274918400"/>
    <hyperlink ref="A5" r:id="rId2" tooltip="Historie kurzu " display="http://www.akcie.cz/kurzy-cz/historie/55790-/LTC=1275004800"/>
    <hyperlink ref="A6" r:id="rId3" tooltip="Historie kurzu " display="http://www.akcie.cz/kurzy-cz/historie/55790-/LTC=1275264000"/>
    <hyperlink ref="A7" r:id="rId4" tooltip="Historie kurzu " display="http://www.akcie.cz/kurzy-cz/historie/55790-/LTC=1275350400"/>
    <hyperlink ref="A8" r:id="rId5" tooltip="Historie kurzu " display="http://www.akcie.cz/kurzy-cz/historie/55790-/LTC=1275436800"/>
    <hyperlink ref="A9" r:id="rId6" tooltip="Historie kurzu " display="http://www.akcie.cz/kurzy-cz/historie/55790-/LTC=1275523200"/>
    <hyperlink ref="A10" r:id="rId7" tooltip="Historie kurzu " display="http://www.akcie.cz/kurzy-cz/historie/55790-/LTC=1275609600"/>
    <hyperlink ref="A11" r:id="rId8" tooltip="Historie kurzu " display="http://www.akcie.cz/kurzy-cz/historie/55790-/LTC=1275868800"/>
    <hyperlink ref="A12" r:id="rId9" tooltip="Historie kurzu " display="http://www.akcie.cz/kurzy-cz/historie/55790-/LTC=1275955200"/>
    <hyperlink ref="A13" r:id="rId10" tooltip="Historie kurzu " display="http://www.akcie.cz/kurzy-cz/historie/55790-/LTC=1276041600"/>
    <hyperlink ref="A14" r:id="rId11" tooltip="Historie kurzu " display="http://www.akcie.cz/kurzy-cz/historie/55790-/LTC=1276128000"/>
    <hyperlink ref="A15" r:id="rId12" tooltip="Historie kurzu " display="http://www.akcie.cz/kurzy-cz/historie/55790-/LTC=1276214400"/>
    <hyperlink ref="A16" r:id="rId13" tooltip="Historie kurzu " display="http://www.akcie.cz/kurzy-cz/historie/55790-/LTC=1276473600"/>
    <hyperlink ref="A17" r:id="rId14" tooltip="Historie kurzu " display="http://www.akcie.cz/kurzy-cz/historie/55790-/LTC=1276560000"/>
    <hyperlink ref="A18" r:id="rId15" tooltip="Historie kurzu " display="http://www.akcie.cz/kurzy-cz/historie/55790-/LTC=1276646400"/>
    <hyperlink ref="A19" r:id="rId16" tooltip="Historie kurzu " display="http://www.akcie.cz/kurzy-cz/historie/55790-/LTC=1276732800"/>
    <hyperlink ref="A20" r:id="rId17" tooltip="Historie kurzu " display="http://www.akcie.cz/kurzy-cz/historie/55790-/LTC=1276819200"/>
    <hyperlink ref="A21" r:id="rId18" tooltip="Historie kurzu " display="http://www.akcie.cz/kurzy-cz/historie/55790-/LTC=1277078400"/>
    <hyperlink ref="A22" r:id="rId19" tooltip="Historie kurzu " display="http://www.akcie.cz/kurzy-cz/historie/55790-/LTC=1277164800"/>
    <hyperlink ref="A23" r:id="rId20" tooltip="Historie kurzu " display="http://www.akcie.cz/kurzy-cz/historie/55790-/LTC=1277251200"/>
    <hyperlink ref="A24" r:id="rId21" tooltip="Historie kurzu " display="http://www.akcie.cz/kurzy-cz/historie/55790-/LTC=1277337600"/>
    <hyperlink ref="A25" r:id="rId22" tooltip="Historie kurzu " display="http://www.akcie.cz/kurzy-cz/historie/55790-/LTC=1277424000"/>
    <hyperlink ref="A26" r:id="rId23" tooltip="Historie kurzu " display="http://www.akcie.cz/kurzy-cz/historie/55790-/LTC=1277683200"/>
    <hyperlink ref="A27" r:id="rId24" tooltip="Historie kurzu " display="http://www.akcie.cz/kurzy-cz/historie/55790-/LTC=1277769600"/>
    <hyperlink ref="A28" r:id="rId25" tooltip="Historie kurzu " display="http://www.akcie.cz/kurzy-cz/historie/55790-/LTC=1277856000"/>
    <hyperlink ref="A29" r:id="rId26" tooltip="Historie kurzu " display="http://www.akcie.cz/kurzy-cz/historie/55790-/LTC=1277942400"/>
    <hyperlink ref="A30" r:id="rId27" tooltip="Historie kurzu " display="http://www.akcie.cz/kurzy-cz/historie/55790-/LTC=1278028800"/>
    <hyperlink ref="A31" r:id="rId28" tooltip="Historie kurzu " display="http://www.akcie.cz/kurzy-cz/historie/55790-/LTC=1278460800"/>
    <hyperlink ref="A32" r:id="rId29" tooltip="Historie kurzu " display="http://www.akcie.cz/kurzy-cz/historie/55790-/LTC=1278547200"/>
    <hyperlink ref="A33" r:id="rId30" tooltip="Historie kurzu " display="http://www.akcie.cz/kurzy-cz/historie/55790-/LTC=1278633600"/>
    <hyperlink ref="A34" r:id="rId31" tooltip="Historie kurzu " display="http://www.akcie.cz/kurzy-cz/historie/55790-/LTC=1278892800"/>
    <hyperlink ref="A35" r:id="rId32" tooltip="Historie kurzu " display="http://www.akcie.cz/kurzy-cz/historie/55790-/LTC=1278979200"/>
    <hyperlink ref="A36" r:id="rId33" tooltip="Historie kurzu " display="http://www.akcie.cz/kurzy-cz/historie/55790-/LTC=1279065600"/>
    <hyperlink ref="A37" r:id="rId34" tooltip="Historie kurzu " display="http://www.akcie.cz/kurzy-cz/historie/55790-/LTC=1279152000"/>
    <hyperlink ref="A38" r:id="rId35" tooltip="Historie kurzu " display="http://www.akcie.cz/kurzy-cz/historie/55790-/LTC=1279238400"/>
    <hyperlink ref="A39" r:id="rId36" tooltip="Historie kurzu " display="http://www.akcie.cz/kurzy-cz/historie/55790-/LTC=1279497600"/>
    <hyperlink ref="A40" r:id="rId37" tooltip="Historie kurzu " display="http://www.akcie.cz/kurzy-cz/historie/55790-/LTC=1279584000"/>
    <hyperlink ref="A41" r:id="rId38" tooltip="Historie kurzu " display="http://www.akcie.cz/kurzy-cz/historie/55790-/LTC=1279670400"/>
    <hyperlink ref="A42" r:id="rId39" tooltip="Historie kurzu " display="http://www.akcie.cz/kurzy-cz/historie/55790-/LTC=1279756800"/>
    <hyperlink ref="A43" r:id="rId40" tooltip="Historie kurzu " display="http://www.akcie.cz/kurzy-cz/historie/55790-/LTC=1279843200"/>
    <hyperlink ref="A44" r:id="rId41" tooltip="Historie kurzu " display="http://www.akcie.cz/kurzy-cz/historie/55790-/LTC=1280102400"/>
    <hyperlink ref="A45" r:id="rId42" tooltip="Historie kurzu " display="http://www.akcie.cz/kurzy-cz/historie/55790-/LTC=1280188800"/>
    <hyperlink ref="A46" r:id="rId43" tooltip="Historie kurzu " display="http://www.akcie.cz/kurzy-cz/historie/55790-/LTC=1280275200"/>
    <hyperlink ref="A47" r:id="rId44" tooltip="Historie kurzu " display="http://www.akcie.cz/kurzy-cz/historie/55790-/LTC=1280361600"/>
    <hyperlink ref="A48" r:id="rId45" tooltip="Historie kurzu " display="http://www.akcie.cz/kurzy-cz/historie/55790-/LTC=1280448000"/>
    <hyperlink ref="A49" r:id="rId46" tooltip="Historie kurzu " display="http://www.akcie.cz/kurzy-cz/historie/55790-/LTC=1280707200"/>
    <hyperlink ref="A50" r:id="rId47" tooltip="Historie kurzu " display="http://www.akcie.cz/kurzy-cz/historie/55790-/LTC=1280793600"/>
    <hyperlink ref="A51" r:id="rId48" tooltip="Historie kurzu " display="http://www.akcie.cz/kurzy-cz/historie/55790-/LTC=1280880000"/>
    <hyperlink ref="A52" r:id="rId49" tooltip="Historie kurzu " display="http://www.akcie.cz/kurzy-cz/historie/55790-/LTC=1280966400"/>
    <hyperlink ref="A53" r:id="rId50" tooltip="Historie kurzu " display="http://www.akcie.cz/kurzy-cz/historie/55790-/LTC=1281052800"/>
    <hyperlink ref="A54" r:id="rId51" tooltip="Historie kurzu " display="http://www.akcie.cz/kurzy-cz/historie/55790-/LTC=1281312000"/>
    <hyperlink ref="A55" r:id="rId52" tooltip="Historie kurzu " display="http://www.akcie.cz/kurzy-cz/historie/55790-/LTC=1281398400"/>
    <hyperlink ref="A56" r:id="rId53" tooltip="Historie kurzu " display="http://www.akcie.cz/kurzy-cz/historie/55790-/LTC=1281484800"/>
    <hyperlink ref="A57" r:id="rId54" tooltip="Historie kurzu " display="http://www.akcie.cz/kurzy-cz/historie/55790-/LTC=1281571200"/>
    <hyperlink ref="A58" r:id="rId55" tooltip="Historie kurzu " display="http://www.akcie.cz/kurzy-cz/historie/55790-/LTC=1281657600"/>
    <hyperlink ref="A59" r:id="rId56" tooltip="Historie kurzu " display="http://www.akcie.cz/kurzy-cz/historie/55790-/LTC=1281916800"/>
    <hyperlink ref="A60" r:id="rId57" tooltip="Historie kurzu " display="http://www.akcie.cz/kurzy-cz/historie/55790-/LTC=1282003200"/>
    <hyperlink ref="A61" r:id="rId58" tooltip="Historie kurzu " display="http://www.akcie.cz/kurzy-cz/historie/55790-/LTC=1282089600"/>
    <hyperlink ref="A62" r:id="rId59" tooltip="Historie kurzu " display="http://www.akcie.cz/kurzy-cz/historie/55790-/LTC=1282176000"/>
    <hyperlink ref="A63" r:id="rId60" tooltip="Historie kurzu " display="http://www.akcie.cz/kurzy-cz/historie/55790-/LTC=1282262400"/>
    <hyperlink ref="A64" r:id="rId61" tooltip="Historie kurzu " display="http://www.akcie.cz/kurzy-cz/historie/55790-/LTC=1282521600"/>
    <hyperlink ref="A65" r:id="rId62" tooltip="Historie kurzu " display="http://www.akcie.cz/kurzy-cz/historie/55790-/LTC=1282608000"/>
    <hyperlink ref="A66" r:id="rId63" tooltip="Historie kurzu " display="http://www.akcie.cz/kurzy-cz/historie/55790-/LTC=1282694400"/>
    <hyperlink ref="A67" r:id="rId64" tooltip="Historie kurzu " display="http://www.akcie.cz/kurzy-cz/historie/55790-/LTC=1282780800"/>
    <hyperlink ref="A68" r:id="rId65" tooltip="Historie kurzu " display="http://www.akcie.cz/kurzy-cz/historie/55790-/LTC=1282867200"/>
    <hyperlink ref="A69" r:id="rId66" tooltip="Historie kurzu " display="http://www.akcie.cz/kurzy-cz/historie/55790-/LTC=1283126400"/>
    <hyperlink ref="A70" r:id="rId67" tooltip="Historie kurzu " display="http://www.akcie.cz/kurzy-cz/historie/55790-/LTC=1283212800"/>
    <hyperlink ref="A71" r:id="rId68" tooltip="Historie kurzu " display="http://www.akcie.cz/kurzy-cz/historie/55790-/LTC=1283299200"/>
    <hyperlink ref="A72" r:id="rId69" tooltip="Historie kurzu " display="http://www.akcie.cz/kurzy-cz/historie/55790-/LTC=1283385600"/>
    <hyperlink ref="A73" r:id="rId70" tooltip="Historie kurzu " display="http://www.akcie.cz/kurzy-cz/historie/55790-/LTC=1283472000"/>
    <hyperlink ref="A74" r:id="rId71" tooltip="Historie kurzu " display="http://www.akcie.cz/kurzy-cz/historie/55790-/LTC=1283731200"/>
    <hyperlink ref="A75" r:id="rId72" tooltip="Historie kurzu " display="http://www.akcie.cz/kurzy-cz/historie/55790-/LTC=1283817600"/>
    <hyperlink ref="A76" r:id="rId73" tooltip="Historie kurzu " display="http://www.akcie.cz/kurzy-cz/historie/55790-/LTC=1283904000"/>
    <hyperlink ref="A77" r:id="rId74" tooltip="Historie kurzu " display="http://www.akcie.cz/kurzy-cz/historie/55790-/LTC=1283990400"/>
    <hyperlink ref="A78" r:id="rId75" tooltip="Historie kurzu " display="http://www.akcie.cz/kurzy-cz/historie/55790-/LTC=1284076800"/>
    <hyperlink ref="A79" r:id="rId76" tooltip="Historie kurzu " display="http://www.akcie.cz/kurzy-cz/historie/55790-/LTC=1284336000"/>
    <hyperlink ref="A80" r:id="rId77" tooltip="Historie kurzu " display="http://www.akcie.cz/kurzy-cz/historie/55790-/LTC=1284422400"/>
    <hyperlink ref="A81" r:id="rId78" tooltip="Historie kurzu " display="http://www.akcie.cz/kurzy-cz/historie/55790-/LTC=1284508800"/>
    <hyperlink ref="A82" r:id="rId79" tooltip="Historie kurzu " display="http://www.akcie.cz/kurzy-cz/historie/55790-/LTC=1284595200"/>
    <hyperlink ref="A83" r:id="rId80" tooltip="Historie kurzu " display="http://www.akcie.cz/kurzy-cz/historie/55790-/LTC=1284681600"/>
    <hyperlink ref="A84" r:id="rId81" tooltip="Historie kurzu " display="http://www.akcie.cz/kurzy-cz/historie/55790-/LTC=1284940800"/>
    <hyperlink ref="A85" r:id="rId82" tooltip="Historie kurzu " display="http://www.akcie.cz/kurzy-cz/historie/55790-/LTC=1285027200"/>
    <hyperlink ref="A86" r:id="rId83" tooltip="Historie kurzu " display="http://www.akcie.cz/kurzy-cz/historie/55790-/LTC=1285113600"/>
    <hyperlink ref="A87" r:id="rId84" tooltip="Historie kurzu " display="http://www.akcie.cz/kurzy-cz/historie/55790-/LTC=1285200000"/>
    <hyperlink ref="A88" r:id="rId85" tooltip="Historie kurzu " display="http://www.akcie.cz/kurzy-cz/historie/55790-/LTC=1285286400"/>
    <hyperlink ref="A89" r:id="rId86" tooltip="Historie kurzu " display="http://www.akcie.cz/kurzy-cz/historie/55790-/LTC=1285545600"/>
    <hyperlink ref="A90" r:id="rId87" tooltip="Historie kurzu " display="http://www.akcie.cz/kurzy-cz/historie/55790-/LTC=1285718400"/>
    <hyperlink ref="A91" r:id="rId88" tooltip="Historie kurzu " display="http://www.akcie.cz/kurzy-cz/historie/55790-/LTC=1285804800"/>
    <hyperlink ref="A92" r:id="rId89" tooltip="Historie kurzu " display="http://www.akcie.cz/kurzy-cz/historie/55790-/LTC=1285891200"/>
    <hyperlink ref="A93" r:id="rId90" tooltip="Historie kurzu " display="http://www.akcie.cz/kurzy-cz/historie/55790-/LTC=1286150400"/>
  </hyperlink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7"/>
  <sheetViews>
    <sheetView workbookViewId="0">
      <selection activeCell="D23" sqref="D23"/>
    </sheetView>
  </sheetViews>
  <sheetFormatPr defaultRowHeight="15.75" x14ac:dyDescent="0.25"/>
  <cols>
    <col min="1" max="1" width="3.140625" customWidth="1"/>
    <col min="2" max="2" width="9.140625" style="29"/>
    <col min="3" max="3" width="10.85546875" style="29" customWidth="1"/>
    <col min="4" max="4" width="9.42578125" style="29" bestFit="1" customWidth="1"/>
    <col min="5" max="5" width="12.42578125" style="29" customWidth="1"/>
    <col min="6" max="6" width="10.140625" style="29" bestFit="1" customWidth="1"/>
    <col min="7" max="7" width="10.28515625" style="29" customWidth="1"/>
    <col min="8" max="8" width="10.140625" style="29" customWidth="1"/>
    <col min="9" max="9" width="15.28515625" style="29" customWidth="1"/>
    <col min="10" max="11" width="9.140625" style="29"/>
    <col min="12" max="12" width="13.7109375" style="29" customWidth="1"/>
    <col min="13" max="13" width="9.140625" style="29"/>
  </cols>
  <sheetData>
    <row r="1" spans="2:17" ht="16.5" x14ac:dyDescent="0.3">
      <c r="B1" s="35" t="s">
        <v>13</v>
      </c>
      <c r="C1" s="36"/>
      <c r="D1" s="36"/>
      <c r="E1" s="36"/>
      <c r="F1" s="36"/>
      <c r="G1" s="36"/>
      <c r="H1" s="36"/>
      <c r="I1" s="36"/>
      <c r="J1" s="36"/>
      <c r="N1" s="1"/>
      <c r="O1" s="1"/>
      <c r="P1" s="1"/>
      <c r="Q1" s="1"/>
    </row>
    <row r="2" spans="2:17" ht="16.5" x14ac:dyDescent="0.3">
      <c r="B2" s="37"/>
      <c r="C2" s="36"/>
      <c r="D2" s="36"/>
      <c r="E2" s="36"/>
      <c r="F2" s="36"/>
      <c r="G2" s="36"/>
      <c r="H2" s="36"/>
      <c r="I2" s="36"/>
      <c r="J2" s="36"/>
      <c r="N2" s="1"/>
      <c r="O2" s="1"/>
      <c r="P2" s="1"/>
      <c r="Q2" s="1"/>
    </row>
    <row r="3" spans="2:17" ht="17.25" thickBot="1" x14ac:dyDescent="0.35">
      <c r="B3" s="37" t="s">
        <v>35</v>
      </c>
      <c r="C3" s="36"/>
      <c r="D3" s="36"/>
      <c r="E3" s="36"/>
      <c r="F3" s="36"/>
      <c r="G3" s="36"/>
      <c r="H3" s="36"/>
      <c r="I3" s="36"/>
      <c r="J3" s="36"/>
      <c r="N3" s="1"/>
      <c r="O3" s="1"/>
      <c r="P3" s="1"/>
      <c r="Q3" s="1"/>
    </row>
    <row r="4" spans="2:17" ht="17.25" thickBot="1" x14ac:dyDescent="0.35">
      <c r="B4" s="37"/>
      <c r="C4" s="36"/>
      <c r="D4" s="38" t="s">
        <v>2</v>
      </c>
      <c r="E4" s="38" t="s">
        <v>37</v>
      </c>
      <c r="F4" s="38" t="s">
        <v>3</v>
      </c>
      <c r="G4" s="38" t="s">
        <v>4</v>
      </c>
      <c r="H4" s="39" t="s">
        <v>5</v>
      </c>
      <c r="I4" s="39" t="s">
        <v>10</v>
      </c>
      <c r="J4" s="36"/>
      <c r="N4" s="1"/>
      <c r="O4" s="1"/>
      <c r="P4" s="1"/>
      <c r="Q4" s="1"/>
    </row>
    <row r="5" spans="2:17" ht="16.5" x14ac:dyDescent="0.3">
      <c r="B5" s="37" t="s">
        <v>14</v>
      </c>
      <c r="C5" s="36"/>
      <c r="D5" s="40"/>
      <c r="E5" s="40"/>
      <c r="F5" s="40"/>
      <c r="G5" s="40"/>
      <c r="H5" s="40"/>
      <c r="I5" s="40"/>
      <c r="J5" s="36"/>
      <c r="L5" s="37" t="s">
        <v>15</v>
      </c>
      <c r="M5" s="41"/>
      <c r="N5" s="1"/>
      <c r="O5" s="1"/>
      <c r="P5" s="1"/>
      <c r="Q5" s="1"/>
    </row>
    <row r="6" spans="2:17" ht="16.5" x14ac:dyDescent="0.3">
      <c r="B6" s="37"/>
      <c r="L6" s="37"/>
      <c r="N6" s="1"/>
      <c r="O6" s="1"/>
      <c r="P6" s="1"/>
      <c r="Q6" s="1"/>
    </row>
    <row r="7" spans="2:17" ht="17.25" thickBot="1" x14ac:dyDescent="0.35">
      <c r="B7" s="37"/>
      <c r="L7" s="37"/>
      <c r="N7" s="1"/>
      <c r="O7" s="1"/>
      <c r="P7" s="1"/>
      <c r="Q7" s="1"/>
    </row>
    <row r="8" spans="2:17" ht="17.25" thickBot="1" x14ac:dyDescent="0.35">
      <c r="B8" s="37" t="s">
        <v>16</v>
      </c>
      <c r="D8" s="42"/>
      <c r="E8" s="42"/>
      <c r="F8" s="42"/>
      <c r="G8" s="42"/>
      <c r="H8" s="43"/>
      <c r="I8" s="42"/>
      <c r="L8" s="44" t="s">
        <v>17</v>
      </c>
      <c r="M8" s="45"/>
      <c r="N8" s="1"/>
      <c r="O8" s="1"/>
      <c r="P8" s="1"/>
      <c r="Q8" s="1"/>
    </row>
    <row r="9" spans="2:17" ht="16.5" x14ac:dyDescent="0.3">
      <c r="B9" s="37"/>
      <c r="D9" s="42"/>
      <c r="E9" s="42"/>
      <c r="F9" s="42"/>
      <c r="G9" s="43"/>
      <c r="H9" s="43"/>
      <c r="I9" s="42"/>
      <c r="L9" s="37"/>
      <c r="N9" s="1"/>
      <c r="O9" s="1"/>
      <c r="P9" s="1"/>
      <c r="Q9" s="1"/>
    </row>
    <row r="10" spans="2:17" ht="16.5" x14ac:dyDescent="0.3">
      <c r="B10" s="37"/>
      <c r="D10" s="42"/>
      <c r="E10" s="42"/>
      <c r="F10" s="42"/>
      <c r="G10" s="43"/>
      <c r="H10" s="43"/>
      <c r="I10" s="42"/>
      <c r="L10" s="37"/>
      <c r="N10" s="1"/>
      <c r="O10" s="1"/>
      <c r="P10" s="1"/>
      <c r="Q10" s="1"/>
    </row>
    <row r="11" spans="2:17" ht="16.5" x14ac:dyDescent="0.3">
      <c r="B11" s="37"/>
      <c r="D11" s="42"/>
      <c r="E11" s="42"/>
      <c r="F11" s="42"/>
      <c r="G11" s="43"/>
      <c r="H11" s="43"/>
      <c r="I11" s="42"/>
      <c r="L11" s="37" t="s">
        <v>18</v>
      </c>
      <c r="M11" s="46">
        <v>0.05</v>
      </c>
      <c r="N11" s="1"/>
      <c r="O11" s="1"/>
      <c r="P11" s="1"/>
      <c r="Q11" s="1"/>
    </row>
    <row r="12" spans="2:17" ht="16.5" x14ac:dyDescent="0.3">
      <c r="B12" s="37"/>
      <c r="D12" s="47"/>
      <c r="E12" s="42"/>
      <c r="F12" s="42"/>
      <c r="G12" s="43"/>
      <c r="H12" s="43"/>
      <c r="I12" s="42"/>
      <c r="L12" s="37"/>
      <c r="N12" s="1"/>
      <c r="O12" s="1"/>
      <c r="P12" s="1"/>
      <c r="Q12" s="1"/>
    </row>
    <row r="13" spans="2:17" ht="16.5" x14ac:dyDescent="0.3">
      <c r="B13" s="37"/>
      <c r="D13" s="42"/>
      <c r="E13" s="42"/>
      <c r="F13" s="42"/>
      <c r="G13" s="42"/>
      <c r="H13" s="42"/>
      <c r="I13" s="42"/>
      <c r="L13" s="37"/>
      <c r="N13" s="1"/>
      <c r="O13" s="1"/>
      <c r="P13" s="1"/>
      <c r="Q13" s="1"/>
    </row>
    <row r="14" spans="2:17" ht="16.5" x14ac:dyDescent="0.3">
      <c r="B14" s="37"/>
      <c r="D14" s="48"/>
      <c r="E14" s="48"/>
      <c r="F14" s="48"/>
      <c r="G14" s="48"/>
      <c r="H14" s="48"/>
      <c r="I14" s="48"/>
      <c r="L14" s="37"/>
      <c r="N14" s="1"/>
      <c r="O14" s="1"/>
      <c r="P14" s="1"/>
      <c r="Q14" s="1"/>
    </row>
    <row r="15" spans="2:17" ht="16.5" x14ac:dyDescent="0.3">
      <c r="B15" s="37" t="s">
        <v>19</v>
      </c>
      <c r="D15" s="49"/>
      <c r="E15" s="50"/>
      <c r="F15" s="49"/>
      <c r="G15" s="49"/>
      <c r="H15" s="50"/>
      <c r="I15" s="50"/>
      <c r="J15" s="29" t="s">
        <v>20</v>
      </c>
      <c r="K15" s="51"/>
      <c r="L15" s="37" t="s">
        <v>21</v>
      </c>
      <c r="M15" s="46">
        <v>1</v>
      </c>
      <c r="N15" s="1"/>
      <c r="O15" s="1"/>
      <c r="P15" s="1"/>
      <c r="Q15" s="1"/>
    </row>
    <row r="16" spans="2:17" ht="16.5" x14ac:dyDescent="0.3">
      <c r="B16" s="37"/>
      <c r="L16" s="36"/>
      <c r="N16" s="1"/>
      <c r="O16" s="1"/>
      <c r="P16" s="1"/>
      <c r="Q16" s="1"/>
    </row>
    <row r="17" spans="2:17" ht="16.5" x14ac:dyDescent="0.3">
      <c r="B17" s="37" t="s">
        <v>22</v>
      </c>
      <c r="D17" s="52">
        <v>0</v>
      </c>
      <c r="E17" s="52">
        <v>0</v>
      </c>
      <c r="F17" s="52">
        <v>0</v>
      </c>
      <c r="G17" s="52">
        <v>0</v>
      </c>
      <c r="H17" s="52">
        <v>0</v>
      </c>
      <c r="I17" s="52">
        <v>0</v>
      </c>
      <c r="N17" s="1"/>
      <c r="O17" s="1"/>
      <c r="P17" s="1"/>
      <c r="Q17" s="1"/>
    </row>
    <row r="18" spans="2:17" ht="16.5" x14ac:dyDescent="0.3">
      <c r="B18" s="37" t="s">
        <v>23</v>
      </c>
      <c r="N18" s="1"/>
      <c r="O18" s="1"/>
      <c r="P18" s="1"/>
      <c r="Q18" s="1"/>
    </row>
    <row r="19" spans="2:17" ht="16.5" x14ac:dyDescent="0.3">
      <c r="B19" s="37" t="s">
        <v>24</v>
      </c>
      <c r="N19" s="1"/>
      <c r="O19" s="1"/>
      <c r="P19" s="1"/>
      <c r="Q19" s="1"/>
    </row>
    <row r="20" spans="2:17" ht="17.25" thickBot="1" x14ac:dyDescent="0.35">
      <c r="B20" s="37"/>
      <c r="N20" s="1"/>
      <c r="O20" s="1"/>
      <c r="P20" s="1"/>
      <c r="Q20" s="1"/>
    </row>
    <row r="21" spans="2:17" ht="17.25" thickBot="1" x14ac:dyDescent="0.35">
      <c r="B21" s="37" t="s">
        <v>25</v>
      </c>
      <c r="D21" s="53"/>
      <c r="E21" s="54"/>
      <c r="F21" s="54"/>
      <c r="G21" s="54"/>
      <c r="H21" s="54"/>
      <c r="I21" s="55"/>
      <c r="N21" s="1"/>
      <c r="O21" s="1"/>
      <c r="P21" s="1"/>
      <c r="Q21" s="1"/>
    </row>
    <row r="22" spans="2:17" ht="16.5" x14ac:dyDescent="0.3">
      <c r="B22" s="37"/>
      <c r="N22" s="1"/>
      <c r="O22" s="1"/>
      <c r="P22" s="1"/>
      <c r="Q22" s="1"/>
    </row>
    <row r="23" spans="2:17" ht="16.5" x14ac:dyDescent="0.3">
      <c r="B23" s="35" t="s">
        <v>26</v>
      </c>
      <c r="N23" s="1"/>
      <c r="O23" s="1"/>
      <c r="P23" s="1"/>
      <c r="Q23" s="1"/>
    </row>
    <row r="24" spans="2:17" ht="16.5" x14ac:dyDescent="0.3">
      <c r="B24" s="37"/>
      <c r="N24" s="1"/>
      <c r="O24" s="1"/>
      <c r="P24" s="1"/>
      <c r="Q24" s="1"/>
    </row>
    <row r="25" spans="2:17" ht="16.5" x14ac:dyDescent="0.3">
      <c r="B25" s="37"/>
      <c r="N25" s="1"/>
      <c r="O25" s="1"/>
      <c r="P25" s="1"/>
      <c r="Q25" s="1"/>
    </row>
    <row r="26" spans="2:17" ht="16.5" x14ac:dyDescent="0.3">
      <c r="N26" s="1"/>
      <c r="O26" s="1"/>
      <c r="P26" s="1"/>
      <c r="Q26" s="1"/>
    </row>
    <row r="27" spans="2:17" ht="16.5" x14ac:dyDescent="0.3">
      <c r="N27" s="1"/>
      <c r="O27" s="1"/>
      <c r="P27" s="1"/>
      <c r="Q27" s="1"/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7"/>
  <sheetViews>
    <sheetView workbookViewId="0">
      <selection activeCell="O13" sqref="O13"/>
    </sheetView>
  </sheetViews>
  <sheetFormatPr defaultRowHeight="15.75" x14ac:dyDescent="0.25"/>
  <cols>
    <col min="1" max="1" width="3.140625" customWidth="1"/>
    <col min="2" max="2" width="9.140625" style="29"/>
    <col min="3" max="3" width="10.85546875" style="29" customWidth="1"/>
    <col min="4" max="4" width="9.42578125" style="29" bestFit="1" customWidth="1"/>
    <col min="5" max="5" width="12.42578125" style="29" customWidth="1"/>
    <col min="6" max="6" width="10.140625" style="29" bestFit="1" customWidth="1"/>
    <col min="7" max="7" width="10.28515625" style="29" customWidth="1"/>
    <col min="8" max="8" width="10.140625" style="29" customWidth="1"/>
    <col min="9" max="9" width="15.28515625" style="29" customWidth="1"/>
    <col min="10" max="11" width="9.140625" style="29"/>
    <col min="12" max="12" width="13.7109375" style="29" customWidth="1"/>
    <col min="13" max="13" width="9.140625" style="29"/>
  </cols>
  <sheetData>
    <row r="1" spans="2:17" ht="16.5" x14ac:dyDescent="0.3">
      <c r="B1" s="35" t="s">
        <v>13</v>
      </c>
      <c r="C1" s="36"/>
      <c r="D1" s="36"/>
      <c r="E1" s="36"/>
      <c r="F1" s="36"/>
      <c r="G1" s="36"/>
      <c r="H1" s="36"/>
      <c r="I1" s="36"/>
      <c r="J1" s="36"/>
      <c r="N1" s="1"/>
      <c r="O1" s="1"/>
      <c r="P1" s="1"/>
      <c r="Q1" s="1"/>
    </row>
    <row r="2" spans="2:17" ht="16.5" x14ac:dyDescent="0.3">
      <c r="B2" s="37"/>
      <c r="C2" s="36"/>
      <c r="D2" s="36"/>
      <c r="E2" s="36"/>
      <c r="F2" s="36"/>
      <c r="G2" s="36"/>
      <c r="H2" s="36"/>
      <c r="I2" s="36"/>
      <c r="J2" s="36"/>
      <c r="N2" s="1"/>
      <c r="O2" s="1"/>
      <c r="P2" s="1"/>
      <c r="Q2" s="1"/>
    </row>
    <row r="3" spans="2:17" ht="17.25" thickBot="1" x14ac:dyDescent="0.35">
      <c r="B3" s="37" t="s">
        <v>35</v>
      </c>
      <c r="C3" s="36"/>
      <c r="D3" s="36"/>
      <c r="E3" s="36"/>
      <c r="F3" s="36"/>
      <c r="G3" s="36"/>
      <c r="H3" s="36"/>
      <c r="I3" s="36"/>
      <c r="J3" s="36"/>
      <c r="N3" s="1"/>
      <c r="O3" s="1"/>
      <c r="P3" s="1"/>
      <c r="Q3" s="1"/>
    </row>
    <row r="4" spans="2:17" ht="17.25" thickBot="1" x14ac:dyDescent="0.35">
      <c r="B4" s="37"/>
      <c r="C4" s="36"/>
      <c r="D4" s="38" t="s">
        <v>2</v>
      </c>
      <c r="E4" s="38" t="s">
        <v>37</v>
      </c>
      <c r="F4" s="38" t="s">
        <v>3</v>
      </c>
      <c r="G4" s="38" t="s">
        <v>4</v>
      </c>
      <c r="H4" s="39" t="s">
        <v>5</v>
      </c>
      <c r="I4" s="39" t="s">
        <v>10</v>
      </c>
      <c r="J4" s="36"/>
      <c r="N4" s="1"/>
      <c r="O4" s="1"/>
      <c r="P4" s="1"/>
      <c r="Q4" s="1"/>
    </row>
    <row r="5" spans="2:17" ht="16.5" x14ac:dyDescent="0.3">
      <c r="B5" s="37" t="s">
        <v>14</v>
      </c>
      <c r="C5" s="36"/>
      <c r="D5" s="40">
        <v>6.4344355193690049E-3</v>
      </c>
      <c r="E5" s="40">
        <v>0.1082577533927733</v>
      </c>
      <c r="F5" s="40">
        <v>-4.8303023167974544E-2</v>
      </c>
      <c r="G5" s="40">
        <v>5.5208905649602492E-3</v>
      </c>
      <c r="H5" s="40">
        <v>0.18486598603332971</v>
      </c>
      <c r="I5" s="40">
        <v>1.9444444444444433E-3</v>
      </c>
      <c r="J5" s="36"/>
      <c r="L5" s="37" t="s">
        <v>15</v>
      </c>
      <c r="M5" s="41">
        <f>SUMPRODUCT(D5:I5,D15:I15)</f>
        <v>4.9999998954676245E-2</v>
      </c>
      <c r="N5" s="1"/>
      <c r="O5" s="1"/>
      <c r="P5" s="1"/>
      <c r="Q5" s="1"/>
    </row>
    <row r="6" spans="2:17" ht="16.5" x14ac:dyDescent="0.3">
      <c r="B6" s="37"/>
      <c r="L6" s="37"/>
      <c r="N6" s="1"/>
      <c r="O6" s="1"/>
      <c r="P6" s="1"/>
      <c r="Q6" s="1"/>
    </row>
    <row r="7" spans="2:17" ht="17.25" thickBot="1" x14ac:dyDescent="0.35">
      <c r="B7" s="37"/>
      <c r="L7" s="37"/>
      <c r="N7" s="1"/>
      <c r="O7" s="1"/>
      <c r="P7" s="1"/>
      <c r="Q7" s="1"/>
    </row>
    <row r="8" spans="2:17" ht="17.25" thickBot="1" x14ac:dyDescent="0.35">
      <c r="B8" s="37" t="s">
        <v>16</v>
      </c>
      <c r="D8" s="42">
        <v>4.3226087671595463E-3</v>
      </c>
      <c r="E8" s="42">
        <v>2.4402931064206822E-3</v>
      </c>
      <c r="F8" s="42">
        <v>7.5655547366264948E-4</v>
      </c>
      <c r="G8" s="42">
        <v>4.8314124107972034E-4</v>
      </c>
      <c r="H8" s="43">
        <v>-1.1530477946781099E-2</v>
      </c>
      <c r="I8" s="42">
        <v>0</v>
      </c>
      <c r="L8" s="44" t="s">
        <v>17</v>
      </c>
      <c r="M8" s="45">
        <f>SQRT(SUMPRODUCT(D15:I15,D21:I21))</f>
        <v>2.5220258138120778E-2</v>
      </c>
      <c r="N8" s="1"/>
      <c r="O8" s="1"/>
      <c r="P8" s="1"/>
      <c r="Q8" s="1"/>
    </row>
    <row r="9" spans="2:17" ht="16.5" x14ac:dyDescent="0.3">
      <c r="B9" s="37"/>
      <c r="D9" s="42">
        <v>2.4402931064206822E-3</v>
      </c>
      <c r="E9" s="42">
        <v>5.1119854674997137E-3</v>
      </c>
      <c r="F9" s="42">
        <v>8.9647482648662604E-5</v>
      </c>
      <c r="G9" s="43">
        <v>8.4911032776917555E-4</v>
      </c>
      <c r="H9" s="43">
        <v>-5.5941149969593144E-3</v>
      </c>
      <c r="I9" s="42">
        <v>0</v>
      </c>
      <c r="L9" s="37"/>
      <c r="N9" s="1"/>
      <c r="O9" s="1"/>
      <c r="P9" s="1"/>
      <c r="Q9" s="1"/>
    </row>
    <row r="10" spans="2:17" ht="16.5" x14ac:dyDescent="0.3">
      <c r="B10" s="37"/>
      <c r="D10" s="42">
        <v>7.5655547366264948E-4</v>
      </c>
      <c r="E10" s="42">
        <v>8.9647482648662604E-5</v>
      </c>
      <c r="F10" s="42">
        <v>5.173712586205773E-4</v>
      </c>
      <c r="G10" s="43">
        <v>-2.4352259168868227E-5</v>
      </c>
      <c r="H10" s="43">
        <v>-2.1636579635067508E-3</v>
      </c>
      <c r="I10" s="42">
        <v>0</v>
      </c>
      <c r="L10" s="37"/>
      <c r="N10" s="1"/>
      <c r="O10" s="1"/>
      <c r="P10" s="1"/>
      <c r="Q10" s="1"/>
    </row>
    <row r="11" spans="2:17" ht="16.5" x14ac:dyDescent="0.3">
      <c r="B11" s="37"/>
      <c r="D11" s="42">
        <v>4.8314124107972034E-4</v>
      </c>
      <c r="E11" s="42">
        <v>8.4911032776917555E-4</v>
      </c>
      <c r="F11" s="42">
        <v>-2.4352259168868227E-5</v>
      </c>
      <c r="G11" s="43">
        <v>5.1584846320428316E-4</v>
      </c>
      <c r="H11" s="43">
        <v>-1.9631970975009863E-3</v>
      </c>
      <c r="I11" s="42">
        <v>0</v>
      </c>
      <c r="L11" s="37" t="s">
        <v>18</v>
      </c>
      <c r="M11" s="46">
        <v>0.05</v>
      </c>
      <c r="N11" s="1"/>
      <c r="O11" s="1"/>
      <c r="P11" s="1"/>
      <c r="Q11" s="1"/>
    </row>
    <row r="12" spans="2:17" ht="16.5" x14ac:dyDescent="0.3">
      <c r="B12" s="37"/>
      <c r="D12" s="47">
        <v>-1.1530477946781099E-2</v>
      </c>
      <c r="E12" s="42">
        <v>-5.5941149969593144E-3</v>
      </c>
      <c r="F12" s="42">
        <v>-2.1636579635067508E-3</v>
      </c>
      <c r="G12" s="43">
        <v>-1.9631970975009863E-3</v>
      </c>
      <c r="H12" s="43">
        <v>6.9203856974150921E-2</v>
      </c>
      <c r="I12" s="42">
        <v>0</v>
      </c>
      <c r="L12" s="37"/>
      <c r="N12" s="1"/>
      <c r="O12" s="1"/>
      <c r="P12" s="1"/>
      <c r="Q12" s="1"/>
    </row>
    <row r="13" spans="2:17" ht="16.5" x14ac:dyDescent="0.3">
      <c r="B13" s="37"/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L13" s="37"/>
      <c r="N13" s="1"/>
      <c r="O13" s="1"/>
      <c r="P13" s="1"/>
      <c r="Q13" s="1"/>
    </row>
    <row r="14" spans="2:17" ht="16.5" x14ac:dyDescent="0.3">
      <c r="B14" s="37"/>
      <c r="D14" s="48"/>
      <c r="E14" s="48"/>
      <c r="F14" s="48"/>
      <c r="G14" s="48"/>
      <c r="H14" s="48"/>
      <c r="I14" s="48"/>
      <c r="L14" s="37"/>
      <c r="N14" s="1"/>
      <c r="O14" s="1"/>
      <c r="P14" s="1"/>
      <c r="Q14" s="1"/>
    </row>
    <row r="15" spans="2:17" ht="16.5" x14ac:dyDescent="0.3">
      <c r="B15" s="37" t="s">
        <v>19</v>
      </c>
      <c r="D15" s="49">
        <v>0</v>
      </c>
      <c r="E15" s="50">
        <v>0.34398004892140122</v>
      </c>
      <c r="F15" s="49">
        <v>0</v>
      </c>
      <c r="G15" s="49">
        <v>0</v>
      </c>
      <c r="H15" s="50">
        <v>6.2791386937925894E-2</v>
      </c>
      <c r="I15" s="50">
        <v>0.59322856414067338</v>
      </c>
      <c r="J15" s="29" t="s">
        <v>20</v>
      </c>
      <c r="K15" s="51">
        <f>SUM(D15:I15)</f>
        <v>1.0000000000000004</v>
      </c>
      <c r="L15" s="37" t="s">
        <v>21</v>
      </c>
      <c r="M15" s="46">
        <v>1</v>
      </c>
      <c r="N15" s="1"/>
      <c r="O15" s="1"/>
      <c r="P15" s="1"/>
      <c r="Q15" s="1"/>
    </row>
    <row r="16" spans="2:17" ht="16.5" x14ac:dyDescent="0.3">
      <c r="B16" s="37"/>
      <c r="L16" s="36"/>
      <c r="N16" s="1"/>
      <c r="O16" s="1"/>
      <c r="P16" s="1"/>
      <c r="Q16" s="1"/>
    </row>
    <row r="17" spans="2:17" ht="16.5" x14ac:dyDescent="0.3">
      <c r="B17" s="37" t="s">
        <v>22</v>
      </c>
      <c r="D17" s="52">
        <v>0</v>
      </c>
      <c r="E17" s="52">
        <v>0</v>
      </c>
      <c r="F17" s="52">
        <v>0</v>
      </c>
      <c r="G17" s="52">
        <v>0</v>
      </c>
      <c r="H17" s="52">
        <v>0</v>
      </c>
      <c r="I17" s="52">
        <v>0</v>
      </c>
      <c r="N17" s="1"/>
      <c r="O17" s="1"/>
      <c r="P17" s="1"/>
      <c r="Q17" s="1"/>
    </row>
    <row r="18" spans="2:17" ht="16.5" x14ac:dyDescent="0.3">
      <c r="B18" s="37" t="s">
        <v>23</v>
      </c>
      <c r="N18" s="1"/>
      <c r="O18" s="1"/>
      <c r="P18" s="1"/>
      <c r="Q18" s="1"/>
    </row>
    <row r="19" spans="2:17" ht="16.5" x14ac:dyDescent="0.3">
      <c r="B19" s="37" t="s">
        <v>24</v>
      </c>
      <c r="N19" s="1"/>
      <c r="O19" s="1"/>
      <c r="P19" s="1"/>
      <c r="Q19" s="1"/>
    </row>
    <row r="20" spans="2:17" ht="17.25" thickBot="1" x14ac:dyDescent="0.35">
      <c r="B20" s="37"/>
      <c r="N20" s="1"/>
      <c r="O20" s="1"/>
      <c r="P20" s="1"/>
      <c r="Q20" s="1"/>
    </row>
    <row r="21" spans="2:17" ht="17.25" thickBot="1" x14ac:dyDescent="0.35">
      <c r="B21" s="37" t="s">
        <v>25</v>
      </c>
      <c r="D21" s="53">
        <f t="array" ref="D21:I21">MMULT(D15:I15,D8:I13)</f>
        <v>1.1539743979359113E-4</v>
      </c>
      <c r="E21" s="54">
        <v>1.4071587718467171E-3</v>
      </c>
      <c r="F21" s="54">
        <v>-1.0502213892070971E-4</v>
      </c>
      <c r="G21" s="54">
        <v>1.6880514350111058E-4</v>
      </c>
      <c r="H21" s="54">
        <v>2.421142210534783E-3</v>
      </c>
      <c r="I21" s="55">
        <v>0</v>
      </c>
      <c r="N21" s="1"/>
      <c r="O21" s="1"/>
      <c r="P21" s="1"/>
      <c r="Q21" s="1"/>
    </row>
    <row r="22" spans="2:17" ht="16.5" x14ac:dyDescent="0.3">
      <c r="B22" s="37"/>
      <c r="N22" s="1"/>
      <c r="O22" s="1"/>
      <c r="P22" s="1"/>
      <c r="Q22" s="1"/>
    </row>
    <row r="23" spans="2:17" ht="16.5" x14ac:dyDescent="0.3">
      <c r="B23" s="35" t="s">
        <v>26</v>
      </c>
      <c r="N23" s="1"/>
      <c r="O23" s="1"/>
      <c r="P23" s="1"/>
      <c r="Q23" s="1"/>
    </row>
    <row r="24" spans="2:17" ht="16.5" x14ac:dyDescent="0.3">
      <c r="B24" s="37" t="s">
        <v>36</v>
      </c>
      <c r="N24" s="1"/>
      <c r="O24" s="1"/>
      <c r="P24" s="1"/>
      <c r="Q24" s="1"/>
    </row>
    <row r="25" spans="2:17" ht="16.5" x14ac:dyDescent="0.3">
      <c r="B25" s="37" t="s">
        <v>38</v>
      </c>
      <c r="N25" s="1"/>
      <c r="O25" s="1"/>
      <c r="P25" s="1"/>
      <c r="Q25" s="1"/>
    </row>
    <row r="26" spans="2:17" ht="16.5" x14ac:dyDescent="0.3">
      <c r="N26" s="1"/>
      <c r="O26" s="1"/>
      <c r="P26" s="1"/>
      <c r="Q26" s="1"/>
    </row>
    <row r="27" spans="2:17" ht="16.5" x14ac:dyDescent="0.3">
      <c r="N27" s="1"/>
      <c r="O27" s="1"/>
      <c r="P27" s="1"/>
      <c r="Q27" s="1"/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5"/>
  <sheetViews>
    <sheetView workbookViewId="0">
      <selection activeCell="B1" sqref="B1"/>
    </sheetView>
  </sheetViews>
  <sheetFormatPr defaultRowHeight="15.75" x14ac:dyDescent="0.25"/>
  <cols>
    <col min="1" max="1" width="2.7109375" customWidth="1"/>
    <col min="2" max="2" width="9.140625" style="29"/>
    <col min="3" max="3" width="10.7109375" style="29" customWidth="1"/>
    <col min="4" max="4" width="10.7109375" style="29" bestFit="1" customWidth="1"/>
    <col min="5" max="5" width="12.7109375" style="29" customWidth="1"/>
    <col min="6" max="6" width="11.42578125" style="29" bestFit="1" customWidth="1"/>
    <col min="7" max="8" width="10.28515625" style="29" customWidth="1"/>
    <col min="9" max="9" width="14" style="29" customWidth="1"/>
    <col min="10" max="11" width="9.140625" style="29"/>
    <col min="12" max="12" width="14.140625" style="29" customWidth="1"/>
    <col min="13" max="14" width="9.140625" style="29"/>
  </cols>
  <sheetData>
    <row r="1" spans="2:14" x14ac:dyDescent="0.25">
      <c r="B1" s="35" t="s">
        <v>27</v>
      </c>
      <c r="C1" s="36"/>
      <c r="N1" s="28"/>
    </row>
    <row r="2" spans="2:14" x14ac:dyDescent="0.25">
      <c r="B2" s="37"/>
      <c r="C2" s="36"/>
      <c r="N2" s="28"/>
    </row>
    <row r="3" spans="2:14" ht="16.5" thickBot="1" x14ac:dyDescent="0.3">
      <c r="B3" s="37" t="s">
        <v>35</v>
      </c>
      <c r="C3" s="36"/>
      <c r="N3" s="28"/>
    </row>
    <row r="4" spans="2:14" ht="16.5" thickBot="1" x14ac:dyDescent="0.3">
      <c r="B4" s="37"/>
      <c r="C4" s="36"/>
      <c r="D4" s="38" t="s">
        <v>2</v>
      </c>
      <c r="E4" s="38" t="s">
        <v>37</v>
      </c>
      <c r="F4" s="38" t="s">
        <v>3</v>
      </c>
      <c r="G4" s="38" t="s">
        <v>4</v>
      </c>
      <c r="H4" s="39" t="s">
        <v>5</v>
      </c>
      <c r="I4" s="39" t="s">
        <v>10</v>
      </c>
      <c r="N4" s="28"/>
    </row>
    <row r="5" spans="2:14" x14ac:dyDescent="0.25">
      <c r="B5" s="37" t="s">
        <v>14</v>
      </c>
      <c r="C5" s="36"/>
      <c r="D5" s="40"/>
      <c r="E5" s="40"/>
      <c r="F5" s="40"/>
      <c r="G5" s="40"/>
      <c r="H5" s="40"/>
      <c r="I5" s="40"/>
      <c r="L5" s="44" t="s">
        <v>15</v>
      </c>
      <c r="M5" s="41"/>
      <c r="N5" s="28"/>
    </row>
    <row r="6" spans="2:14" x14ac:dyDescent="0.25">
      <c r="B6" s="37"/>
      <c r="L6" s="37"/>
      <c r="N6" s="28"/>
    </row>
    <row r="7" spans="2:14" ht="16.5" thickBot="1" x14ac:dyDescent="0.3">
      <c r="B7" s="37"/>
      <c r="L7" s="37"/>
      <c r="N7" s="28"/>
    </row>
    <row r="8" spans="2:14" ht="16.5" thickBot="1" x14ac:dyDescent="0.3">
      <c r="B8" s="37" t="s">
        <v>16</v>
      </c>
      <c r="D8" s="56"/>
      <c r="E8" s="56"/>
      <c r="F8" s="56"/>
      <c r="G8" s="56"/>
      <c r="H8" s="56"/>
      <c r="I8" s="56"/>
      <c r="L8" s="37" t="s">
        <v>17</v>
      </c>
      <c r="M8" s="45"/>
      <c r="N8" s="28"/>
    </row>
    <row r="9" spans="2:14" x14ac:dyDescent="0.25">
      <c r="B9" s="37"/>
      <c r="D9" s="56"/>
      <c r="E9" s="56"/>
      <c r="F9" s="56"/>
      <c r="G9" s="56"/>
      <c r="H9" s="56"/>
      <c r="I9" s="56"/>
      <c r="L9" s="37"/>
      <c r="N9" s="28"/>
    </row>
    <row r="10" spans="2:14" x14ac:dyDescent="0.25">
      <c r="B10" s="37"/>
      <c r="D10" s="56"/>
      <c r="E10" s="56"/>
      <c r="F10" s="56"/>
      <c r="G10" s="56"/>
      <c r="H10" s="56"/>
      <c r="I10" s="56"/>
      <c r="L10" s="37"/>
      <c r="N10" s="28"/>
    </row>
    <row r="11" spans="2:14" x14ac:dyDescent="0.25">
      <c r="B11" s="37"/>
      <c r="D11" s="56"/>
      <c r="E11" s="56"/>
      <c r="F11" s="56"/>
      <c r="G11" s="56"/>
      <c r="H11" s="56"/>
      <c r="I11" s="56"/>
      <c r="L11" s="37" t="s">
        <v>28</v>
      </c>
      <c r="M11" s="46">
        <v>0.1</v>
      </c>
      <c r="N11" s="28"/>
    </row>
    <row r="12" spans="2:14" x14ac:dyDescent="0.25">
      <c r="B12" s="37"/>
      <c r="D12" s="56"/>
      <c r="E12" s="56"/>
      <c r="F12" s="56"/>
      <c r="G12" s="56"/>
      <c r="H12" s="56"/>
      <c r="I12" s="56"/>
      <c r="L12" s="37"/>
      <c r="N12" s="28"/>
    </row>
    <row r="13" spans="2:14" x14ac:dyDescent="0.25">
      <c r="B13" s="37"/>
      <c r="D13" s="56"/>
      <c r="E13" s="56"/>
      <c r="F13" s="56"/>
      <c r="G13" s="56"/>
      <c r="H13" s="56"/>
      <c r="I13" s="56"/>
      <c r="L13" s="37"/>
      <c r="N13" s="28"/>
    </row>
    <row r="14" spans="2:14" x14ac:dyDescent="0.25">
      <c r="B14" s="37"/>
      <c r="D14" s="48"/>
      <c r="E14" s="48"/>
      <c r="F14" s="48"/>
      <c r="G14" s="48"/>
      <c r="H14" s="48"/>
      <c r="I14" s="48"/>
      <c r="L14" s="37"/>
      <c r="N14" s="28"/>
    </row>
    <row r="15" spans="2:14" x14ac:dyDescent="0.25">
      <c r="B15" s="37" t="s">
        <v>19</v>
      </c>
      <c r="D15" s="49"/>
      <c r="E15" s="50"/>
      <c r="F15" s="49"/>
      <c r="G15" s="49"/>
      <c r="H15" s="50"/>
      <c r="I15" s="49"/>
      <c r="J15" s="29" t="s">
        <v>20</v>
      </c>
      <c r="K15" s="51"/>
      <c r="L15" s="37" t="s">
        <v>21</v>
      </c>
      <c r="M15" s="46">
        <v>1</v>
      </c>
      <c r="N15" s="28"/>
    </row>
    <row r="16" spans="2:14" x14ac:dyDescent="0.25">
      <c r="B16" s="37"/>
      <c r="L16" s="37"/>
      <c r="N16" s="28"/>
    </row>
    <row r="17" spans="2:14" x14ac:dyDescent="0.25">
      <c r="B17" s="37" t="s">
        <v>22</v>
      </c>
      <c r="D17" s="52"/>
      <c r="E17" s="52"/>
      <c r="F17" s="52"/>
      <c r="G17" s="52"/>
      <c r="H17" s="52"/>
      <c r="I17" s="52"/>
      <c r="L17" s="37"/>
      <c r="N17" s="28"/>
    </row>
    <row r="18" spans="2:14" x14ac:dyDescent="0.25">
      <c r="B18" s="37" t="s">
        <v>23</v>
      </c>
      <c r="N18" s="28"/>
    </row>
    <row r="19" spans="2:14" x14ac:dyDescent="0.25">
      <c r="B19" s="37" t="s">
        <v>24</v>
      </c>
      <c r="N19" s="28"/>
    </row>
    <row r="20" spans="2:14" x14ac:dyDescent="0.25">
      <c r="B20" s="37"/>
      <c r="N20" s="28"/>
    </row>
    <row r="21" spans="2:14" x14ac:dyDescent="0.25">
      <c r="B21" s="37" t="s">
        <v>25</v>
      </c>
      <c r="D21" s="57"/>
      <c r="E21" s="57"/>
      <c r="F21" s="57"/>
      <c r="G21" s="57"/>
      <c r="H21" s="57"/>
      <c r="I21" s="57"/>
      <c r="N21" s="28"/>
    </row>
    <row r="22" spans="2:14" x14ac:dyDescent="0.25">
      <c r="B22" s="37"/>
      <c r="N22" s="28"/>
    </row>
    <row r="23" spans="2:14" x14ac:dyDescent="0.25">
      <c r="B23" s="35" t="s">
        <v>26</v>
      </c>
      <c r="N23" s="28"/>
    </row>
    <row r="24" spans="2:14" x14ac:dyDescent="0.25">
      <c r="B24" s="37"/>
      <c r="N24" s="28"/>
    </row>
    <row r="25" spans="2:14" x14ac:dyDescent="0.25">
      <c r="B25" s="37"/>
      <c r="N25" s="28"/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5"/>
  <sheetViews>
    <sheetView workbookViewId="0">
      <selection activeCell="Q14" sqref="Q14"/>
    </sheetView>
  </sheetViews>
  <sheetFormatPr defaultRowHeight="15.75" x14ac:dyDescent="0.25"/>
  <cols>
    <col min="1" max="1" width="2.7109375" customWidth="1"/>
    <col min="2" max="2" width="9.140625" style="29"/>
    <col min="3" max="3" width="10.7109375" style="29" customWidth="1"/>
    <col min="4" max="4" width="10.7109375" style="29" bestFit="1" customWidth="1"/>
    <col min="5" max="5" width="12.7109375" style="29" customWidth="1"/>
    <col min="6" max="6" width="11.42578125" style="29" bestFit="1" customWidth="1"/>
    <col min="7" max="8" width="10.28515625" style="29" customWidth="1"/>
    <col min="9" max="9" width="14" style="29" customWidth="1"/>
    <col min="10" max="11" width="9.140625" style="29"/>
    <col min="12" max="12" width="14.140625" style="29" customWidth="1"/>
    <col min="13" max="14" width="9.140625" style="29"/>
  </cols>
  <sheetData>
    <row r="1" spans="2:14" x14ac:dyDescent="0.25">
      <c r="B1" s="35" t="s">
        <v>27</v>
      </c>
      <c r="C1" s="36"/>
      <c r="N1" s="28"/>
    </row>
    <row r="2" spans="2:14" x14ac:dyDescent="0.25">
      <c r="B2" s="37"/>
      <c r="C2" s="36"/>
      <c r="N2" s="28"/>
    </row>
    <row r="3" spans="2:14" ht="16.5" thickBot="1" x14ac:dyDescent="0.3">
      <c r="B3" s="37" t="s">
        <v>35</v>
      </c>
      <c r="C3" s="36"/>
      <c r="N3" s="28"/>
    </row>
    <row r="4" spans="2:14" ht="16.5" thickBot="1" x14ac:dyDescent="0.3">
      <c r="B4" s="37"/>
      <c r="C4" s="36"/>
      <c r="D4" s="38" t="s">
        <v>2</v>
      </c>
      <c r="E4" s="38" t="s">
        <v>37</v>
      </c>
      <c r="F4" s="38" t="s">
        <v>3</v>
      </c>
      <c r="G4" s="38" t="s">
        <v>4</v>
      </c>
      <c r="H4" s="39" t="s">
        <v>5</v>
      </c>
      <c r="I4" s="39" t="s">
        <v>10</v>
      </c>
      <c r="N4" s="28"/>
    </row>
    <row r="5" spans="2:14" x14ac:dyDescent="0.25">
      <c r="B5" s="37" t="s">
        <v>14</v>
      </c>
      <c r="C5" s="36"/>
      <c r="D5" s="40">
        <v>6.4344355193690049E-3</v>
      </c>
      <c r="E5" s="40">
        <v>0.1082577533927733</v>
      </c>
      <c r="F5" s="40">
        <v>-4.8303023167974544E-2</v>
      </c>
      <c r="G5" s="40">
        <v>5.5208905649602492E-3</v>
      </c>
      <c r="H5" s="40">
        <v>0.18486598603332971</v>
      </c>
      <c r="I5" s="40">
        <v>1.9444444444444433E-3</v>
      </c>
      <c r="L5" s="44" t="s">
        <v>15</v>
      </c>
      <c r="M5" s="41">
        <f>SUMPRODUCT(D5:I5,D15:I15)</f>
        <v>0.13852641000054017</v>
      </c>
      <c r="N5" s="28"/>
    </row>
    <row r="6" spans="2:14" x14ac:dyDescent="0.25">
      <c r="B6" s="37"/>
      <c r="L6" s="37"/>
      <c r="N6" s="28"/>
    </row>
    <row r="7" spans="2:14" ht="16.5" thickBot="1" x14ac:dyDescent="0.3">
      <c r="B7" s="37"/>
      <c r="L7" s="37"/>
      <c r="N7" s="28"/>
    </row>
    <row r="8" spans="2:14" ht="16.5" thickBot="1" x14ac:dyDescent="0.3">
      <c r="B8" s="37" t="s">
        <v>16</v>
      </c>
      <c r="D8" s="56">
        <v>4.3226087671595463E-3</v>
      </c>
      <c r="E8" s="56">
        <v>2.4402931064206822E-3</v>
      </c>
      <c r="F8" s="56">
        <v>7.5655547366264948E-4</v>
      </c>
      <c r="G8" s="56">
        <v>4.8314124107972034E-4</v>
      </c>
      <c r="H8" s="56">
        <v>-1.1530477946781099E-2</v>
      </c>
      <c r="I8" s="56">
        <v>0</v>
      </c>
      <c r="L8" s="37" t="s">
        <v>17</v>
      </c>
      <c r="M8" s="45">
        <f>SQRT(SUMPRODUCT(D15:I15,D21:I21))</f>
        <v>0.10000000814612753</v>
      </c>
      <c r="N8" s="28"/>
    </row>
    <row r="9" spans="2:14" x14ac:dyDescent="0.25">
      <c r="B9" s="37"/>
      <c r="D9" s="56">
        <v>2.4402931064206822E-3</v>
      </c>
      <c r="E9" s="56">
        <v>5.1119854674997137E-3</v>
      </c>
      <c r="F9" s="56">
        <v>8.9647482648662604E-5</v>
      </c>
      <c r="G9" s="56">
        <v>8.4911032776917555E-4</v>
      </c>
      <c r="H9" s="56">
        <v>-5.5941149969593144E-3</v>
      </c>
      <c r="I9" s="56">
        <v>0</v>
      </c>
      <c r="L9" s="37"/>
      <c r="N9" s="28"/>
    </row>
    <row r="10" spans="2:14" x14ac:dyDescent="0.25">
      <c r="B10" s="37"/>
      <c r="D10" s="56">
        <v>7.5655547366264948E-4</v>
      </c>
      <c r="E10" s="56">
        <v>8.9647482648662604E-5</v>
      </c>
      <c r="F10" s="56">
        <v>5.173712586205773E-4</v>
      </c>
      <c r="G10" s="56">
        <v>-2.4352259168868227E-5</v>
      </c>
      <c r="H10" s="56">
        <v>-2.1636579635067508E-3</v>
      </c>
      <c r="I10" s="56">
        <v>0</v>
      </c>
      <c r="L10" s="37"/>
      <c r="N10" s="28"/>
    </row>
    <row r="11" spans="2:14" x14ac:dyDescent="0.25">
      <c r="B11" s="37"/>
      <c r="D11" s="56">
        <v>4.8314124107972034E-4</v>
      </c>
      <c r="E11" s="56">
        <v>8.4911032776917555E-4</v>
      </c>
      <c r="F11" s="56">
        <v>-2.4352259168868227E-5</v>
      </c>
      <c r="G11" s="56">
        <v>5.1584846320428316E-4</v>
      </c>
      <c r="H11" s="56">
        <v>-1.9631970975009863E-3</v>
      </c>
      <c r="I11" s="56">
        <v>0</v>
      </c>
      <c r="L11" s="37" t="s">
        <v>28</v>
      </c>
      <c r="M11" s="46">
        <v>0.1</v>
      </c>
      <c r="N11" s="28"/>
    </row>
    <row r="12" spans="2:14" x14ac:dyDescent="0.25">
      <c r="B12" s="37"/>
      <c r="D12" s="56">
        <v>-1.1530477946781099E-2</v>
      </c>
      <c r="E12" s="56">
        <v>-5.5941149969593144E-3</v>
      </c>
      <c r="F12" s="56">
        <v>-2.1636579635067508E-3</v>
      </c>
      <c r="G12" s="56">
        <v>-1.9631970975009863E-3</v>
      </c>
      <c r="H12" s="56">
        <v>6.9203856974150921E-2</v>
      </c>
      <c r="I12" s="56">
        <v>0</v>
      </c>
      <c r="L12" s="37"/>
      <c r="N12" s="28"/>
    </row>
    <row r="13" spans="2:14" x14ac:dyDescent="0.25">
      <c r="B13" s="37"/>
      <c r="D13" s="56">
        <v>0</v>
      </c>
      <c r="E13" s="56">
        <v>0</v>
      </c>
      <c r="F13" s="56">
        <v>0</v>
      </c>
      <c r="G13" s="56">
        <v>0</v>
      </c>
      <c r="H13" s="56">
        <v>0</v>
      </c>
      <c r="I13" s="56">
        <v>0</v>
      </c>
      <c r="L13" s="37"/>
      <c r="N13" s="28"/>
    </row>
    <row r="14" spans="2:14" x14ac:dyDescent="0.25">
      <c r="B14" s="37"/>
      <c r="D14" s="48"/>
      <c r="E14" s="48"/>
      <c r="F14" s="48"/>
      <c r="G14" s="48"/>
      <c r="H14" s="48"/>
      <c r="I14" s="48"/>
      <c r="L14" s="37"/>
      <c r="N14" s="28"/>
    </row>
    <row r="15" spans="2:14" x14ac:dyDescent="0.25">
      <c r="B15" s="37" t="s">
        <v>19</v>
      </c>
      <c r="D15" s="49">
        <v>0</v>
      </c>
      <c r="E15" s="50">
        <v>0.60489028966656233</v>
      </c>
      <c r="F15" s="49">
        <v>0</v>
      </c>
      <c r="G15" s="49">
        <v>0</v>
      </c>
      <c r="H15" s="50">
        <v>0.39510971033343772</v>
      </c>
      <c r="I15" s="49">
        <v>0</v>
      </c>
      <c r="J15" s="29" t="s">
        <v>20</v>
      </c>
      <c r="K15" s="51">
        <f>SUM(D15:I15)</f>
        <v>1</v>
      </c>
      <c r="L15" s="37" t="s">
        <v>21</v>
      </c>
      <c r="M15" s="46">
        <v>1</v>
      </c>
      <c r="N15" s="28"/>
    </row>
    <row r="16" spans="2:14" x14ac:dyDescent="0.25">
      <c r="B16" s="37"/>
      <c r="L16" s="37"/>
      <c r="N16" s="28"/>
    </row>
    <row r="17" spans="2:14" x14ac:dyDescent="0.25">
      <c r="B17" s="37" t="s">
        <v>22</v>
      </c>
      <c r="D17" s="52">
        <v>0</v>
      </c>
      <c r="E17" s="52">
        <v>0</v>
      </c>
      <c r="F17" s="52">
        <v>0</v>
      </c>
      <c r="G17" s="52">
        <v>0</v>
      </c>
      <c r="H17" s="52">
        <v>0</v>
      </c>
      <c r="I17" s="52">
        <v>0</v>
      </c>
      <c r="L17" s="37"/>
      <c r="N17" s="28"/>
    </row>
    <row r="18" spans="2:14" x14ac:dyDescent="0.25">
      <c r="B18" s="37" t="s">
        <v>23</v>
      </c>
      <c r="N18" s="28"/>
    </row>
    <row r="19" spans="2:14" x14ac:dyDescent="0.25">
      <c r="B19" s="37" t="s">
        <v>24</v>
      </c>
      <c r="N19" s="28"/>
    </row>
    <row r="20" spans="2:14" x14ac:dyDescent="0.25">
      <c r="B20" s="37"/>
      <c r="N20" s="28"/>
    </row>
    <row r="21" spans="2:14" x14ac:dyDescent="0.25">
      <c r="B21" s="37" t="s">
        <v>25</v>
      </c>
      <c r="D21" s="57">
        <f t="array" ref="D21:I21">MMULT(D15:I15,D8:I13)</f>
        <v>-3.0796941975446499E-3</v>
      </c>
      <c r="E21" s="57">
        <v>8.8190121418662464E-4</v>
      </c>
      <c r="F21" s="57">
        <v>-8.0065537947456044E-4</v>
      </c>
      <c r="G21" s="57">
        <v>-2.6205964439789402E-4</v>
      </c>
      <c r="H21" s="57">
        <v>2.3959290042074644E-2</v>
      </c>
      <c r="I21" s="57">
        <v>0</v>
      </c>
      <c r="N21" s="28"/>
    </row>
    <row r="22" spans="2:14" x14ac:dyDescent="0.25">
      <c r="B22" s="37"/>
      <c r="N22" s="28"/>
    </row>
    <row r="23" spans="2:14" x14ac:dyDescent="0.25">
      <c r="B23" s="35" t="s">
        <v>26</v>
      </c>
      <c r="N23" s="28"/>
    </row>
    <row r="24" spans="2:14" x14ac:dyDescent="0.25">
      <c r="B24" s="37" t="s">
        <v>39</v>
      </c>
      <c r="N24" s="28"/>
    </row>
    <row r="25" spans="2:14" x14ac:dyDescent="0.25">
      <c r="B25" s="37" t="s">
        <v>40</v>
      </c>
      <c r="N25" s="28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Zadání</vt:lpstr>
      <vt:lpstr>Data_zadání</vt:lpstr>
      <vt:lpstr>Data</vt:lpstr>
      <vt:lpstr>Markowitzův model_výpočet</vt:lpstr>
      <vt:lpstr>Markowitzův model</vt:lpstr>
      <vt:lpstr>Sharpeho model_výpočet</vt:lpstr>
      <vt:lpstr>Sharpeho model</vt:lpstr>
    </vt:vector>
  </TitlesOfParts>
  <Company>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zahradnickova</dc:creator>
  <cp:lastModifiedBy>sed02</cp:lastModifiedBy>
  <dcterms:created xsi:type="dcterms:W3CDTF">2010-12-19T11:12:11Z</dcterms:created>
  <dcterms:modified xsi:type="dcterms:W3CDTF">2012-10-10T18:57:04Z</dcterms:modified>
</cp:coreProperties>
</file>